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Danielle" reservationPassword="C5B2"/>
  <workbookPr/>
  <bookViews>
    <workbookView xWindow="-105" yWindow="-105" windowWidth="19425" windowHeight="10425" tabRatio="852"/>
  </bookViews>
  <sheets>
    <sheet name="RAIS_2006-2019_cadastur" sheetId="3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6" i="32" l="1"/>
  <c r="S54" i="32"/>
  <c r="R126" i="32"/>
  <c r="S90" i="32"/>
  <c r="R90" i="32"/>
  <c r="Q126" i="32" l="1"/>
  <c r="R125" i="32"/>
  <c r="R124" i="32"/>
  <c r="R123" i="32"/>
  <c r="R121" i="32"/>
  <c r="R120" i="32"/>
  <c r="R118" i="32"/>
  <c r="R119" i="32"/>
  <c r="R116" i="32"/>
  <c r="R115" i="32"/>
  <c r="R112" i="32"/>
  <c r="R114" i="32"/>
  <c r="R113" i="32"/>
  <c r="R105" i="32"/>
  <c r="R111" i="32"/>
  <c r="R110" i="32"/>
  <c r="R108" i="32"/>
  <c r="R109" i="32"/>
  <c r="R107" i="32"/>
  <c r="R106" i="32"/>
  <c r="R100" i="32"/>
  <c r="R103" i="32"/>
  <c r="R101" i="32"/>
  <c r="R102" i="32"/>
  <c r="R104" i="32"/>
  <c r="R94" i="32"/>
  <c r="R99" i="32"/>
  <c r="R98" i="32"/>
  <c r="R97" i="32"/>
  <c r="R96" i="32"/>
  <c r="R95" i="32"/>
  <c r="Q90" i="32"/>
  <c r="R86" i="32"/>
  <c r="R81" i="32"/>
  <c r="R79" i="32"/>
  <c r="R76" i="32"/>
  <c r="R69" i="32"/>
  <c r="R64" i="32"/>
  <c r="R58" i="32"/>
  <c r="R88" i="32"/>
  <c r="R87" i="32"/>
  <c r="R85" i="32"/>
  <c r="R84" i="32"/>
  <c r="R83" i="32"/>
  <c r="R82" i="32"/>
  <c r="R80" i="32"/>
  <c r="R78" i="32"/>
  <c r="R77" i="32"/>
  <c r="R75" i="32"/>
  <c r="R74" i="32"/>
  <c r="R73" i="32"/>
  <c r="R72" i="32"/>
  <c r="R71" i="32"/>
  <c r="R70" i="32"/>
  <c r="R68" i="32"/>
  <c r="R67" i="32"/>
  <c r="R66" i="32"/>
  <c r="R65" i="32"/>
  <c r="R63" i="32"/>
  <c r="R62" i="32"/>
  <c r="R61" i="32"/>
  <c r="R60" i="32"/>
  <c r="R59" i="32"/>
  <c r="S27" i="32"/>
  <c r="Q54" i="32"/>
  <c r="R54" i="32" s="1"/>
  <c r="Q53" i="32"/>
  <c r="R52" i="32"/>
  <c r="R51" i="32"/>
  <c r="R50" i="32"/>
  <c r="R49" i="32"/>
  <c r="R48" i="32"/>
  <c r="R47" i="32"/>
  <c r="R46" i="32"/>
  <c r="R45" i="32"/>
  <c r="R44" i="32"/>
  <c r="R43" i="32"/>
  <c r="R42" i="32"/>
  <c r="R41" i="32"/>
  <c r="R40" i="32"/>
  <c r="R39" i="32"/>
  <c r="R38" i="32"/>
  <c r="R37" i="32"/>
  <c r="R36" i="32"/>
  <c r="R35" i="32"/>
  <c r="R34" i="32"/>
  <c r="R33" i="32"/>
  <c r="R32" i="32"/>
  <c r="R31" i="32"/>
  <c r="Q27" i="32"/>
  <c r="R27" i="32" s="1"/>
  <c r="Q26" i="32"/>
  <c r="R25" i="32"/>
  <c r="R24" i="32"/>
  <c r="R23" i="32"/>
  <c r="R22" i="32"/>
  <c r="R21" i="32"/>
  <c r="R20" i="32"/>
  <c r="R19" i="32"/>
  <c r="R18" i="32"/>
  <c r="R17" i="32"/>
  <c r="R16" i="32"/>
  <c r="R15" i="32"/>
  <c r="R14" i="32"/>
  <c r="R13" i="32"/>
  <c r="R12" i="32"/>
  <c r="R11" i="32"/>
  <c r="R10" i="32"/>
  <c r="R9" i="32"/>
  <c r="R8" i="32"/>
  <c r="R7" i="32"/>
  <c r="R6" i="32"/>
  <c r="R5" i="32"/>
  <c r="R4" i="32"/>
  <c r="P126" i="32" l="1"/>
  <c r="S110" i="32"/>
  <c r="S120" i="32"/>
  <c r="S118" i="32"/>
  <c r="S115" i="32"/>
  <c r="S111" i="32"/>
  <c r="S107" i="32"/>
  <c r="S103" i="32"/>
  <c r="S99" i="32"/>
  <c r="S95" i="32"/>
  <c r="J90" i="32"/>
  <c r="I90" i="32"/>
  <c r="H90" i="32"/>
  <c r="G90" i="32"/>
  <c r="F90" i="32"/>
  <c r="S123" i="32" l="1"/>
  <c r="S94" i="32"/>
  <c r="S102" i="32"/>
  <c r="S119" i="32"/>
  <c r="S124" i="32"/>
  <c r="S98" i="32"/>
  <c r="S106" i="32"/>
  <c r="S114" i="32"/>
  <c r="S121" i="32"/>
  <c r="S96" i="32"/>
  <c r="S100" i="32"/>
  <c r="S104" i="32"/>
  <c r="S108" i="32"/>
  <c r="S112" i="32"/>
  <c r="S97" i="32"/>
  <c r="S101" i="32"/>
  <c r="S105" i="32"/>
  <c r="S109" i="32"/>
  <c r="S113" i="32"/>
  <c r="S116" i="32"/>
  <c r="S117" i="32"/>
  <c r="Y5" i="32" l="1"/>
  <c r="Y9" i="32"/>
  <c r="R53" i="32"/>
  <c r="S45" i="32" s="1"/>
  <c r="Y6" i="32"/>
  <c r="Y10" i="32"/>
  <c r="R89" i="32"/>
  <c r="Y11" i="32" s="1"/>
  <c r="Y4" i="32"/>
  <c r="Y8" i="32"/>
  <c r="Y7" i="32"/>
  <c r="S82" i="32" l="1"/>
  <c r="S77" i="32"/>
  <c r="S80" i="32"/>
  <c r="S63" i="32"/>
  <c r="S76" i="32"/>
  <c r="S59" i="32"/>
  <c r="S71" i="32"/>
  <c r="S83" i="32"/>
  <c r="S66" i="32"/>
  <c r="S86" i="32"/>
  <c r="S81" i="32"/>
  <c r="S88" i="32"/>
  <c r="S67" i="32"/>
  <c r="S79" i="32"/>
  <c r="S62" i="32"/>
  <c r="S61" i="32"/>
  <c r="S74" i="32"/>
  <c r="S70" i="32"/>
  <c r="S68" i="32"/>
  <c r="S35" i="32"/>
  <c r="S33" i="32"/>
  <c r="S36" i="32"/>
  <c r="S38" i="32"/>
  <c r="S51" i="32"/>
  <c r="S49" i="32"/>
  <c r="S43" i="32"/>
  <c r="S41" i="32"/>
  <c r="S78" i="32"/>
  <c r="S65" i="32"/>
  <c r="S85" i="32"/>
  <c r="S73" i="32"/>
  <c r="S60" i="32"/>
  <c r="S47" i="32"/>
  <c r="S31" i="32"/>
  <c r="S84" i="32"/>
  <c r="S72" i="32"/>
  <c r="S87" i="32"/>
  <c r="S75" i="32"/>
  <c r="S58" i="32"/>
  <c r="S69" i="32"/>
  <c r="S52" i="32"/>
  <c r="S48" i="32"/>
  <c r="S44" i="32"/>
  <c r="S40" i="32"/>
  <c r="S50" i="32"/>
  <c r="S46" i="32"/>
  <c r="S42" i="32"/>
  <c r="S53" i="32"/>
  <c r="S64" i="32"/>
  <c r="S32" i="32"/>
  <c r="S39" i="32"/>
  <c r="S34" i="32"/>
  <c r="S37" i="32"/>
  <c r="R26" i="32" l="1"/>
  <c r="P26" i="32"/>
  <c r="D26" i="32"/>
  <c r="S8" i="32" l="1"/>
  <c r="S18" i="32"/>
  <c r="S10" i="32"/>
  <c r="S20" i="32"/>
  <c r="S22" i="32"/>
  <c r="S6" i="32"/>
  <c r="S26" i="32"/>
  <c r="S24" i="32"/>
  <c r="S12" i="32"/>
  <c r="S7" i="32"/>
  <c r="S17" i="32"/>
  <c r="S5" i="32"/>
  <c r="S21" i="32"/>
  <c r="S19" i="32"/>
  <c r="S15" i="32"/>
  <c r="S23" i="32"/>
  <c r="S9" i="32"/>
  <c r="S14" i="32"/>
  <c r="S11" i="32"/>
  <c r="S13" i="32"/>
  <c r="S25" i="32"/>
  <c r="S16" i="32"/>
  <c r="S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O26" i="32"/>
  <c r="N26" i="32"/>
  <c r="M26" i="32"/>
  <c r="L26" i="32"/>
  <c r="K26" i="32"/>
  <c r="J26" i="32"/>
  <c r="I26" i="32"/>
  <c r="H26" i="32"/>
  <c r="G26" i="32"/>
  <c r="F26" i="32"/>
  <c r="E26" i="32"/>
  <c r="K54" i="32" l="1"/>
  <c r="G27" i="32"/>
  <c r="O27" i="32"/>
  <c r="P27" i="32"/>
  <c r="K27" i="32"/>
  <c r="H54" i="32"/>
  <c r="L54" i="32"/>
  <c r="F54" i="32"/>
  <c r="N54" i="32"/>
  <c r="I27" i="32"/>
  <c r="I54" i="32"/>
  <c r="H27" i="32"/>
  <c r="L27" i="32"/>
  <c r="F27" i="32"/>
  <c r="N27" i="32"/>
  <c r="J27" i="32"/>
  <c r="J54" i="32"/>
  <c r="G54" i="32"/>
  <c r="O54" i="32"/>
  <c r="P53" i="32"/>
  <c r="P54" i="32" s="1"/>
  <c r="E27" i="32"/>
  <c r="M27" i="32"/>
  <c r="E54" i="32"/>
  <c r="M54" i="32"/>
  <c r="S89" i="32" l="1"/>
</calcChain>
</file>

<file path=xl/sharedStrings.xml><?xml version="1.0" encoding="utf-8"?>
<sst xmlns="http://schemas.openxmlformats.org/spreadsheetml/2006/main" count="198" uniqueCount="96">
  <si>
    <t>Total</t>
  </si>
  <si>
    <t>Share</t>
  </si>
  <si>
    <t>-</t>
  </si>
  <si>
    <t>TRANSPORTE TERRESTRE</t>
  </si>
  <si>
    <t>TRANSPORTE AQUAVIÁRIO</t>
  </si>
  <si>
    <t>ALOJAMENTO</t>
  </si>
  <si>
    <t>AGÊNCIAS DE VIAGENS, OPERADORES TURÍSTICOS E SERVIÇOS DE RESERVAS</t>
  </si>
  <si>
    <t>SERVIÇOS DE ESCRITÓRIO, DE APOIO ADMINISTRATIVO E OUTROS SERVIÇOS PRESTADOS PRINCIPALMENTE ÀS EMPRESAS</t>
  </si>
  <si>
    <t>ATIVIDADES ESPORTIVAS E DE RECREAÇÃO E LAZER</t>
  </si>
  <si>
    <t xml:space="preserve"> Atividades Características do Turismo (ACTs - CADASTUR)/Ano</t>
  </si>
  <si>
    <t>Classificação</t>
  </si>
  <si>
    <t>Hotéis</t>
  </si>
  <si>
    <t>Agências de viagens</t>
  </si>
  <si>
    <t>Transporte rodoviário coletivo de passageiros, sob regime de fretamento, municipal</t>
  </si>
  <si>
    <t>Transporte rodoviário coletivo de passageiros, sob regime de fretamento, intermunicipal, interestadual e internacional</t>
  </si>
  <si>
    <t>Serviço de transporte de passageiros - locação de automóveis com motorista</t>
  </si>
  <si>
    <t>Outros alojamentos não especificados anteriormente</t>
  </si>
  <si>
    <t>ARTES, CULTURA, ESPORTE E RECREAÇÃO</t>
  </si>
  <si>
    <t>Serviços de organização de feiras, congressos, exposições e festas</t>
  </si>
  <si>
    <t>Apart-hotéis</t>
  </si>
  <si>
    <t>Produção musical</t>
  </si>
  <si>
    <t>Pensões (alojamento)</t>
  </si>
  <si>
    <t>Organização de excursões em veículos rodoviários próprios, intermunicipal, interestadual e internacional</t>
  </si>
  <si>
    <t>Parques de diversão e parques temáticos</t>
  </si>
  <si>
    <t>Produção e promoção de eventos esportivos</t>
  </si>
  <si>
    <t>Albergues, exceto assistenciais</t>
  </si>
  <si>
    <t>Operadores turísticos</t>
  </si>
  <si>
    <t>Transporte aquaviário para passeios turísticos</t>
  </si>
  <si>
    <t>Organização de excursões em veículos rodoviários próprios, municipal</t>
  </si>
  <si>
    <t>Transporte por navegação interior de passageiros em linhas regulares, intermunicipal, interestadual e internacional, exceto travessia</t>
  </si>
  <si>
    <t>Campings</t>
  </si>
  <si>
    <t>Produção de espetáculos de dança</t>
  </si>
  <si>
    <t>Produção teatral</t>
  </si>
  <si>
    <t>Transporte marítimo de longo curso - Passageiros</t>
  </si>
  <si>
    <t>Empregos Formais gerados de um ano para outro</t>
  </si>
  <si>
    <t>Atividades Características do Turismo (ACTs - CADASTUR)/Ano</t>
  </si>
  <si>
    <t>Agências de Viagens</t>
  </si>
  <si>
    <t>Transporte Rodoviário Coletivo de Passageiros, Sob Regime de Fretamento, Municipal</t>
  </si>
  <si>
    <t>Serviços de Organização de Feiras, Congressos, Exposições e Festas</t>
  </si>
  <si>
    <t>Transporte Rodoviário Coletivo de Passageiros, Sob Regime de Fretamento, Intermunicipal, Interestadual e Internacional</t>
  </si>
  <si>
    <t>Outros Alojamentos não Especificados Anteriormente</t>
  </si>
  <si>
    <t>Serviço de Transporte de Passageiros - Locação de Automóveis com Motorista</t>
  </si>
  <si>
    <t>Apart-Hotéis</t>
  </si>
  <si>
    <t>Pensões (Alojamento)</t>
  </si>
  <si>
    <t>Produção e Promoção de Eventos Esportivos</t>
  </si>
  <si>
    <t>Operadores Turísticos</t>
  </si>
  <si>
    <t>Produção Musical</t>
  </si>
  <si>
    <t>Organização de Excursões em Veículos Rodoviários Próprios, Intermunicipal, Interestadual e Internacional</t>
  </si>
  <si>
    <t>Transporte Aquaviário para Passeios Turísticos</t>
  </si>
  <si>
    <t>Albergues, Exceto Assistenciais</t>
  </si>
  <si>
    <t>Transporte por Navegação Interior de Passageiros em Linhas Regulares, Intermunicipal, Interestadual e Internacional, Exceto Travessia</t>
  </si>
  <si>
    <t>Organização de Excursões em Veículos Rodoviários Próprios, Municipal</t>
  </si>
  <si>
    <t>Produção de Espetáculos de Dança</t>
  </si>
  <si>
    <t>Produção Teatral</t>
  </si>
  <si>
    <t>Transporte Marítimo de Longo Curso - Passageiros</t>
  </si>
  <si>
    <t>Parques de Diversão e Parques Temáticos</t>
  </si>
  <si>
    <t>Estabelecimentos Formais criados de um ano para outro</t>
  </si>
  <si>
    <t>4923-0/02</t>
  </si>
  <si>
    <t>4929-9/01</t>
  </si>
  <si>
    <t>4929-9/02</t>
  </si>
  <si>
    <t>4929-9/03</t>
  </si>
  <si>
    <t>4929-9/04</t>
  </si>
  <si>
    <t>5011-4/02</t>
  </si>
  <si>
    <t>Transporte marítimo de cabotagem - passageiros</t>
  </si>
  <si>
    <t>5012-2/02</t>
  </si>
  <si>
    <t>5022-0/02</t>
  </si>
  <si>
    <t>5099-8/01</t>
  </si>
  <si>
    <t>5510-8/01</t>
  </si>
  <si>
    <t>5510-8/02</t>
  </si>
  <si>
    <t>5590-6/01</t>
  </si>
  <si>
    <t>5590-6/02</t>
  </si>
  <si>
    <t>5590-6/03</t>
  </si>
  <si>
    <t>5590-6/99</t>
  </si>
  <si>
    <t>7911-2/00</t>
  </si>
  <si>
    <t>7912-1/00</t>
  </si>
  <si>
    <t>8230-0/01</t>
  </si>
  <si>
    <t>9001-9/01</t>
  </si>
  <si>
    <t>9001-9/02</t>
  </si>
  <si>
    <t>9001-9/03</t>
  </si>
  <si>
    <t>9001-9/04</t>
  </si>
  <si>
    <t>Produção de espetáculos circenses, de marionetes e similares</t>
  </si>
  <si>
    <t>9319-1/01</t>
  </si>
  <si>
    <t>9321-2/00</t>
  </si>
  <si>
    <t>Atividades Características do Turismo (ACTs-CADASTUR)/Ano</t>
  </si>
  <si>
    <t>Fonte:</t>
  </si>
  <si>
    <t xml:space="preserve"> -</t>
  </si>
  <si>
    <t>Média</t>
  </si>
  <si>
    <t xml:space="preserve"> </t>
  </si>
  <si>
    <t>Atividades Características do Turismo (ACTs)/Ano</t>
  </si>
  <si>
    <t>TOTAL</t>
  </si>
  <si>
    <t>Empregos Formais por ACTs em MS - 2006-2019</t>
  </si>
  <si>
    <t>Estabelecimentos Formais por ACTs em MS - 2006-2019</t>
  </si>
  <si>
    <t>Empregos Formais por ACTs - Divisão/Subclasse - em MS - 2006-2019</t>
  </si>
  <si>
    <t>Ministério do Trabalho e Emprego. Relação Anual de Informações Sociais - RAIS
EMPREGOS/ESTABELECIMENTOS. Brasília, 2019. Disponível em: http://bi.mte.gov.br/bgcaged/caged_anuario_rais/anuario_tempoemprego.htm</t>
  </si>
  <si>
    <t>Estabelecimentos Formais por ACTs - Divisão/Subclasse - em MS - 2006-2019</t>
  </si>
  <si>
    <t>Empregos/Estabelecimento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</si>
</sst>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9" fontId="4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3" fontId="3" fillId="2" borderId="0" xfId="0" applyNumberFormat="1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0" fontId="4" fillId="2" borderId="0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0" fontId="0" fillId="0" borderId="1" xfId="0" applyBorder="1"/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4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3" fontId="3" fillId="2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center"/>
    </xf>
    <xf numFmtId="1" fontId="0" fillId="2" borderId="2" xfId="0" applyNumberFormat="1" applyFill="1" applyBorder="1"/>
    <xf numFmtId="1" fontId="0" fillId="0" borderId="2" xfId="0" applyNumberFormat="1" applyBorder="1"/>
    <xf numFmtId="3" fontId="10" fillId="0" borderId="1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166" fontId="4" fillId="2" borderId="2" xfId="0" applyNumberFormat="1" applyFont="1" applyFill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166" fontId="4" fillId="2" borderId="0" xfId="0" applyNumberFormat="1" applyFont="1" applyFill="1" applyBorder="1" applyAlignment="1">
      <alignment horizontal="center"/>
    </xf>
    <xf numFmtId="0" fontId="0" fillId="0" borderId="2" xfId="0" applyBorder="1"/>
    <xf numFmtId="3" fontId="10" fillId="3" borderId="2" xfId="0" applyNumberFormat="1" applyFont="1" applyFill="1" applyBorder="1" applyAlignment="1">
      <alignment horizontal="center" vertical="center"/>
    </xf>
    <xf numFmtId="10" fontId="10" fillId="3" borderId="2" xfId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2">
    <cellStyle name="Moeda 2" xfId="7"/>
    <cellStyle name="Normal" xfId="0" builtinId="0"/>
    <cellStyle name="Normal 2" xfId="6"/>
    <cellStyle name="Normal 3" xfId="10"/>
    <cellStyle name="Normal 3 2" xfId="3"/>
    <cellStyle name="Normal 4" xfId="2"/>
    <cellStyle name="Porcentagem" xfId="1" builtinId="5"/>
    <cellStyle name="Porcentagem 2" xfId="8"/>
    <cellStyle name="Porcentagem 2 2" xfId="5"/>
    <cellStyle name="Porcentagem 3" xfId="11"/>
    <cellStyle name="Porcentagem 4" xfId="4"/>
    <cellStyle name="Vírgul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8"/>
  <sheetViews>
    <sheetView tabSelected="1" zoomScale="70" zoomScaleNormal="70" workbookViewId="0">
      <selection activeCell="C10" sqref="C10"/>
    </sheetView>
  </sheetViews>
  <sheetFormatPr defaultColWidth="9.140625" defaultRowHeight="12.75" x14ac:dyDescent="0.2"/>
  <cols>
    <col min="1" max="1" width="3.5703125" style="3" bestFit="1" customWidth="1"/>
    <col min="2" max="2" width="18.7109375" style="3" customWidth="1"/>
    <col min="3" max="3" width="77.28515625" style="4" customWidth="1"/>
    <col min="4" max="16" width="9.140625" style="3"/>
    <col min="17" max="17" width="9.140625" style="60"/>
    <col min="18" max="18" width="9.140625" style="43"/>
    <col min="19" max="19" width="11.42578125" style="3" bestFit="1" customWidth="1"/>
    <col min="20" max="20" width="8.140625" style="4" bestFit="1" customWidth="1"/>
    <col min="21" max="21" width="2.5703125" style="4" customWidth="1"/>
    <col min="22" max="22" width="14.28515625" style="4" bestFit="1" customWidth="1"/>
    <col min="23" max="23" width="33.28515625" style="4" customWidth="1"/>
    <col min="24" max="24" width="103.7109375" style="4" customWidth="1"/>
    <col min="25" max="25" width="31.5703125" style="4" customWidth="1"/>
    <col min="26" max="16384" width="9.140625" style="4"/>
  </cols>
  <sheetData>
    <row r="2" spans="3:25" ht="18.75" x14ac:dyDescent="0.2">
      <c r="C2" s="72" t="s">
        <v>90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3:25" s="2" customFormat="1" x14ac:dyDescent="0.25">
      <c r="C3" s="7" t="s">
        <v>9</v>
      </c>
      <c r="D3" s="6">
        <v>2006</v>
      </c>
      <c r="E3" s="6">
        <v>2007</v>
      </c>
      <c r="F3" s="6">
        <v>2008</v>
      </c>
      <c r="G3" s="6">
        <v>2009</v>
      </c>
      <c r="H3" s="6">
        <v>2010</v>
      </c>
      <c r="I3" s="6">
        <v>2011</v>
      </c>
      <c r="J3" s="6">
        <v>2012</v>
      </c>
      <c r="K3" s="6">
        <v>2013</v>
      </c>
      <c r="L3" s="6">
        <v>2014</v>
      </c>
      <c r="M3" s="6">
        <v>2015</v>
      </c>
      <c r="N3" s="6">
        <v>2016</v>
      </c>
      <c r="O3" s="6">
        <v>2017</v>
      </c>
      <c r="P3" s="6">
        <v>2018</v>
      </c>
      <c r="Q3" s="44">
        <v>2019</v>
      </c>
      <c r="R3" s="44" t="s">
        <v>86</v>
      </c>
      <c r="S3" s="57" t="s">
        <v>1</v>
      </c>
      <c r="V3" s="29"/>
      <c r="W3" s="17" t="s">
        <v>10</v>
      </c>
      <c r="X3" s="6" t="s">
        <v>88</v>
      </c>
      <c r="Y3" s="44" t="s">
        <v>95</v>
      </c>
    </row>
    <row r="4" spans="3:25" ht="15" x14ac:dyDescent="0.25">
      <c r="C4" s="8" t="s">
        <v>12</v>
      </c>
      <c r="D4" s="25">
        <v>583</v>
      </c>
      <c r="E4" s="25">
        <v>720</v>
      </c>
      <c r="F4" s="25">
        <v>745</v>
      </c>
      <c r="G4" s="25">
        <v>868</v>
      </c>
      <c r="H4" s="25">
        <v>780</v>
      </c>
      <c r="I4" s="25">
        <v>855</v>
      </c>
      <c r="J4" s="25">
        <v>922</v>
      </c>
      <c r="K4" s="25">
        <v>929</v>
      </c>
      <c r="L4" s="25">
        <v>720</v>
      </c>
      <c r="M4" s="25">
        <v>775</v>
      </c>
      <c r="N4" s="25">
        <v>704</v>
      </c>
      <c r="O4" s="25">
        <v>737</v>
      </c>
      <c r="P4" s="42">
        <v>710</v>
      </c>
      <c r="Q4" s="45">
        <v>703</v>
      </c>
      <c r="R4" s="50">
        <f t="shared" ref="R4:R25" si="0">AVERAGE(D4:Q4)</f>
        <v>767.92857142857144</v>
      </c>
      <c r="S4" s="58">
        <f t="shared" ref="S4:S16" si="1">R4/$R$26</f>
        <v>0.12692734528110314</v>
      </c>
      <c r="T4" s="75"/>
      <c r="V4" s="30"/>
      <c r="W4" s="21">
        <v>49</v>
      </c>
      <c r="X4" s="61" t="s">
        <v>3</v>
      </c>
      <c r="Y4" s="65">
        <f>R58/R94</f>
        <v>6.6989588048890907</v>
      </c>
    </row>
    <row r="5" spans="3:25" ht="15" x14ac:dyDescent="0.25">
      <c r="C5" s="8" t="s">
        <v>25</v>
      </c>
      <c r="D5" s="25">
        <v>31</v>
      </c>
      <c r="E5" s="25">
        <v>39</v>
      </c>
      <c r="F5" s="25">
        <v>33</v>
      </c>
      <c r="G5" s="25">
        <v>22</v>
      </c>
      <c r="H5" s="25">
        <v>20</v>
      </c>
      <c r="I5" s="25">
        <v>26</v>
      </c>
      <c r="J5" s="25">
        <v>35</v>
      </c>
      <c r="K5" s="25">
        <v>30</v>
      </c>
      <c r="L5" s="25">
        <v>40</v>
      </c>
      <c r="M5" s="25">
        <v>34</v>
      </c>
      <c r="N5" s="25">
        <v>33</v>
      </c>
      <c r="O5" s="25">
        <v>31</v>
      </c>
      <c r="P5" s="42">
        <v>6</v>
      </c>
      <c r="Q5" s="45">
        <v>7</v>
      </c>
      <c r="R5" s="50">
        <f t="shared" si="0"/>
        <v>27.642857142857142</v>
      </c>
      <c r="S5" s="58">
        <f t="shared" si="1"/>
        <v>4.5689594106396534E-3</v>
      </c>
      <c r="T5" s="76"/>
      <c r="V5" s="30"/>
      <c r="W5" s="21">
        <v>50</v>
      </c>
      <c r="X5" s="61" t="s">
        <v>4</v>
      </c>
      <c r="Y5" s="66">
        <f>R64/R100</f>
        <v>5.9038461538461533</v>
      </c>
    </row>
    <row r="6" spans="3:25" ht="15" x14ac:dyDescent="0.25">
      <c r="C6" s="8" t="s">
        <v>19</v>
      </c>
      <c r="D6" s="25">
        <v>110</v>
      </c>
      <c r="E6" s="25">
        <v>86</v>
      </c>
      <c r="F6" s="25">
        <v>97</v>
      </c>
      <c r="G6" s="25">
        <v>108</v>
      </c>
      <c r="H6" s="25">
        <v>112</v>
      </c>
      <c r="I6" s="25">
        <v>112</v>
      </c>
      <c r="J6" s="25">
        <v>142</v>
      </c>
      <c r="K6" s="25">
        <v>128</v>
      </c>
      <c r="L6" s="25">
        <v>139</v>
      </c>
      <c r="M6" s="25">
        <v>142</v>
      </c>
      <c r="N6" s="25">
        <v>150</v>
      </c>
      <c r="O6" s="25">
        <v>119</v>
      </c>
      <c r="P6" s="42">
        <v>97</v>
      </c>
      <c r="Q6" s="45">
        <v>61</v>
      </c>
      <c r="R6" s="50">
        <f t="shared" si="0"/>
        <v>114.5</v>
      </c>
      <c r="S6" s="58">
        <f t="shared" si="1"/>
        <v>1.892517295931619E-2</v>
      </c>
      <c r="T6" s="77"/>
      <c r="V6" s="30"/>
      <c r="W6" s="62">
        <v>55</v>
      </c>
      <c r="X6" s="63" t="s">
        <v>5</v>
      </c>
      <c r="Y6" s="66">
        <f>R69/R105</f>
        <v>6.8175874887834897</v>
      </c>
    </row>
    <row r="7" spans="3:25" ht="15" x14ac:dyDescent="0.25">
      <c r="C7" s="8" t="s">
        <v>30</v>
      </c>
      <c r="D7" s="25">
        <v>9</v>
      </c>
      <c r="E7" s="25">
        <v>12</v>
      </c>
      <c r="F7" s="25">
        <v>8</v>
      </c>
      <c r="G7" s="25">
        <v>6</v>
      </c>
      <c r="H7" s="25">
        <v>7</v>
      </c>
      <c r="I7" s="25">
        <v>4</v>
      </c>
      <c r="J7" s="25">
        <v>8</v>
      </c>
      <c r="K7" s="25">
        <v>9</v>
      </c>
      <c r="L7" s="25">
        <v>5</v>
      </c>
      <c r="M7" s="25">
        <v>13</v>
      </c>
      <c r="N7" s="25">
        <v>9</v>
      </c>
      <c r="O7" s="25">
        <v>12</v>
      </c>
      <c r="P7" s="42">
        <v>9</v>
      </c>
      <c r="Q7" s="45">
        <v>12</v>
      </c>
      <c r="R7" s="50">
        <f t="shared" si="0"/>
        <v>8.7857142857142865</v>
      </c>
      <c r="S7" s="58">
        <f t="shared" si="1"/>
        <v>1.4521498902033008E-3</v>
      </c>
      <c r="T7" s="9"/>
      <c r="V7" s="30"/>
      <c r="W7" s="21">
        <v>79</v>
      </c>
      <c r="X7" s="61" t="s">
        <v>6</v>
      </c>
      <c r="Y7" s="66">
        <f>R76/R112</f>
        <v>3.8425385934819896</v>
      </c>
    </row>
    <row r="8" spans="3:25" ht="25.5" x14ac:dyDescent="0.25">
      <c r="C8" s="8" t="s">
        <v>11</v>
      </c>
      <c r="D8" s="25">
        <v>2266</v>
      </c>
      <c r="E8" s="25">
        <v>2325</v>
      </c>
      <c r="F8" s="25">
        <v>2491</v>
      </c>
      <c r="G8" s="25">
        <v>2696</v>
      </c>
      <c r="H8" s="25">
        <v>2998</v>
      </c>
      <c r="I8" s="25">
        <v>3173</v>
      </c>
      <c r="J8" s="25">
        <v>3396</v>
      </c>
      <c r="K8" s="25">
        <v>3575</v>
      </c>
      <c r="L8" s="25">
        <v>3934</v>
      </c>
      <c r="M8" s="25">
        <v>4149</v>
      </c>
      <c r="N8" s="25">
        <v>4139</v>
      </c>
      <c r="O8" s="25">
        <v>4101</v>
      </c>
      <c r="P8" s="42">
        <v>4166</v>
      </c>
      <c r="Q8" s="45">
        <v>4211</v>
      </c>
      <c r="R8" s="50">
        <f t="shared" si="0"/>
        <v>3401.4285714285716</v>
      </c>
      <c r="S8" s="58">
        <f t="shared" si="1"/>
        <v>0.56220632334537546</v>
      </c>
      <c r="T8" s="9"/>
      <c r="V8" s="30"/>
      <c r="W8" s="21">
        <v>82</v>
      </c>
      <c r="X8" s="61" t="s">
        <v>7</v>
      </c>
      <c r="Y8" s="66">
        <f>R79/R115</f>
        <v>3.2159353348729791</v>
      </c>
    </row>
    <row r="9" spans="3:25" ht="15" x14ac:dyDescent="0.25">
      <c r="C9" s="8" t="s">
        <v>26</v>
      </c>
      <c r="D9" s="25">
        <v>11</v>
      </c>
      <c r="E9" s="25">
        <v>9</v>
      </c>
      <c r="F9" s="25">
        <v>10</v>
      </c>
      <c r="G9" s="25">
        <v>8</v>
      </c>
      <c r="H9" s="25">
        <v>21</v>
      </c>
      <c r="I9" s="25">
        <v>39</v>
      </c>
      <c r="J9" s="25">
        <v>34</v>
      </c>
      <c r="K9" s="25">
        <v>53</v>
      </c>
      <c r="L9" s="25">
        <v>56</v>
      </c>
      <c r="M9" s="25">
        <v>33</v>
      </c>
      <c r="N9" s="25">
        <v>37</v>
      </c>
      <c r="O9" s="25">
        <v>25</v>
      </c>
      <c r="P9" s="42">
        <v>60</v>
      </c>
      <c r="Q9" s="45">
        <v>54</v>
      </c>
      <c r="R9" s="50">
        <f t="shared" si="0"/>
        <v>32.142857142857146</v>
      </c>
      <c r="S9" s="58">
        <f t="shared" si="1"/>
        <v>5.3127435007437841E-3</v>
      </c>
      <c r="T9" s="9"/>
      <c r="V9" s="30"/>
      <c r="W9" s="21">
        <v>90</v>
      </c>
      <c r="X9" s="64" t="s">
        <v>17</v>
      </c>
      <c r="Y9" s="66">
        <f>R81/R117</f>
        <v>5.3392857142857144</v>
      </c>
    </row>
    <row r="10" spans="3:25" ht="25.5" x14ac:dyDescent="0.25">
      <c r="C10" s="8" t="s">
        <v>22</v>
      </c>
      <c r="D10" s="25">
        <v>26</v>
      </c>
      <c r="E10" s="25">
        <v>43</v>
      </c>
      <c r="F10" s="25">
        <v>83</v>
      </c>
      <c r="G10" s="25">
        <v>29</v>
      </c>
      <c r="H10" s="25">
        <v>36</v>
      </c>
      <c r="I10" s="25">
        <v>34</v>
      </c>
      <c r="J10" s="25">
        <v>37</v>
      </c>
      <c r="K10" s="25">
        <v>44</v>
      </c>
      <c r="L10" s="25">
        <v>31</v>
      </c>
      <c r="M10" s="25">
        <v>32</v>
      </c>
      <c r="N10" s="25">
        <v>21</v>
      </c>
      <c r="O10" s="25">
        <v>20</v>
      </c>
      <c r="P10" s="42">
        <v>12</v>
      </c>
      <c r="Q10" s="45">
        <v>17</v>
      </c>
      <c r="R10" s="50">
        <f t="shared" si="0"/>
        <v>33.214285714285715</v>
      </c>
      <c r="S10" s="58">
        <f t="shared" si="1"/>
        <v>5.4898349507685766E-3</v>
      </c>
      <c r="T10" s="9"/>
      <c r="V10" s="30"/>
      <c r="W10" s="21">
        <v>93</v>
      </c>
      <c r="X10" s="61" t="s">
        <v>8</v>
      </c>
      <c r="Y10" s="66">
        <f>R86/R122</f>
        <v>6.7197802197802199</v>
      </c>
    </row>
    <row r="11" spans="3:25" ht="15" x14ac:dyDescent="0.25">
      <c r="C11" s="8" t="s">
        <v>28</v>
      </c>
      <c r="D11" s="25">
        <v>11</v>
      </c>
      <c r="E11" s="25">
        <v>30</v>
      </c>
      <c r="F11" s="25">
        <v>27</v>
      </c>
      <c r="G11" s="25">
        <v>9</v>
      </c>
      <c r="H11" s="25">
        <v>6</v>
      </c>
      <c r="I11" s="25">
        <v>5</v>
      </c>
      <c r="J11" s="25">
        <v>4</v>
      </c>
      <c r="K11" s="25">
        <v>3</v>
      </c>
      <c r="L11" s="25">
        <v>2</v>
      </c>
      <c r="M11" s="25">
        <v>2</v>
      </c>
      <c r="N11" s="25">
        <v>0</v>
      </c>
      <c r="O11" s="25">
        <v>2</v>
      </c>
      <c r="P11" s="42">
        <v>3</v>
      </c>
      <c r="Q11" s="45">
        <v>2</v>
      </c>
      <c r="R11" s="50">
        <f t="shared" si="0"/>
        <v>7.5714285714285712</v>
      </c>
      <c r="S11" s="58">
        <f t="shared" si="1"/>
        <v>1.251446246841869E-3</v>
      </c>
      <c r="T11" s="9"/>
      <c r="V11" s="78" t="s">
        <v>89</v>
      </c>
      <c r="W11" s="78"/>
      <c r="X11" s="31"/>
      <c r="Y11" s="67">
        <f>R89/R125</f>
        <v>5.9377497371188221</v>
      </c>
    </row>
    <row r="12" spans="3:25" ht="15" x14ac:dyDescent="0.25">
      <c r="C12" s="8" t="s">
        <v>16</v>
      </c>
      <c r="D12" s="25">
        <v>156</v>
      </c>
      <c r="E12" s="25">
        <v>91</v>
      </c>
      <c r="F12" s="25">
        <v>131</v>
      </c>
      <c r="G12" s="25">
        <v>185</v>
      </c>
      <c r="H12" s="25">
        <v>170</v>
      </c>
      <c r="I12" s="25">
        <v>165</v>
      </c>
      <c r="J12" s="25">
        <v>238</v>
      </c>
      <c r="K12" s="25">
        <v>258</v>
      </c>
      <c r="L12" s="25">
        <v>230</v>
      </c>
      <c r="M12" s="25">
        <v>211</v>
      </c>
      <c r="N12" s="25">
        <v>204</v>
      </c>
      <c r="O12" s="25">
        <v>204</v>
      </c>
      <c r="P12" s="42">
        <v>223</v>
      </c>
      <c r="Q12" s="45">
        <v>188</v>
      </c>
      <c r="R12" s="50">
        <f t="shared" si="0"/>
        <v>189.57142857142858</v>
      </c>
      <c r="S12" s="58">
        <f t="shared" si="1"/>
        <v>3.1333380557720003E-2</v>
      </c>
      <c r="T12" s="9"/>
    </row>
    <row r="13" spans="3:25" ht="15" x14ac:dyDescent="0.25">
      <c r="C13" s="8" t="s">
        <v>23</v>
      </c>
      <c r="D13" s="25">
        <v>4</v>
      </c>
      <c r="E13" s="25">
        <v>2</v>
      </c>
      <c r="F13" s="25">
        <v>2</v>
      </c>
      <c r="G13" s="25">
        <v>12</v>
      </c>
      <c r="H13" s="25">
        <v>10</v>
      </c>
      <c r="I13" s="25">
        <v>25</v>
      </c>
      <c r="J13" s="25">
        <v>43</v>
      </c>
      <c r="K13" s="25">
        <v>62</v>
      </c>
      <c r="L13" s="25">
        <v>72</v>
      </c>
      <c r="M13" s="25">
        <v>71</v>
      </c>
      <c r="N13" s="25">
        <v>66</v>
      </c>
      <c r="O13" s="25">
        <v>51</v>
      </c>
      <c r="P13" s="42">
        <v>81</v>
      </c>
      <c r="Q13" s="45">
        <v>95</v>
      </c>
      <c r="R13" s="50">
        <f t="shared" si="0"/>
        <v>42.571428571428569</v>
      </c>
      <c r="S13" s="58">
        <f t="shared" si="1"/>
        <v>7.0364336143184329E-3</v>
      </c>
      <c r="T13" s="9"/>
    </row>
    <row r="14" spans="3:25" ht="15" x14ac:dyDescent="0.25">
      <c r="C14" s="8" t="s">
        <v>21</v>
      </c>
      <c r="D14" s="25">
        <v>15</v>
      </c>
      <c r="E14" s="25">
        <v>36</v>
      </c>
      <c r="F14" s="25">
        <v>29</v>
      </c>
      <c r="G14" s="25">
        <v>27</v>
      </c>
      <c r="H14" s="25">
        <v>20</v>
      </c>
      <c r="I14" s="25">
        <v>40</v>
      </c>
      <c r="J14" s="25">
        <v>74</v>
      </c>
      <c r="K14" s="25">
        <v>78</v>
      </c>
      <c r="L14" s="25">
        <v>87</v>
      </c>
      <c r="M14" s="25">
        <v>69</v>
      </c>
      <c r="N14" s="25">
        <v>100</v>
      </c>
      <c r="O14" s="25">
        <v>76</v>
      </c>
      <c r="P14" s="42">
        <v>73</v>
      </c>
      <c r="Q14" s="45">
        <v>73</v>
      </c>
      <c r="R14" s="50">
        <f t="shared" si="0"/>
        <v>56.928571428571431</v>
      </c>
      <c r="S14" s="58">
        <f t="shared" si="1"/>
        <v>9.4094590446506567E-3</v>
      </c>
      <c r="T14" s="9"/>
    </row>
    <row r="15" spans="3:25" ht="15" x14ac:dyDescent="0.25">
      <c r="C15" s="8" t="s">
        <v>31</v>
      </c>
      <c r="D15" s="25">
        <v>15</v>
      </c>
      <c r="E15" s="25">
        <v>14</v>
      </c>
      <c r="F15" s="25">
        <v>7</v>
      </c>
      <c r="G15" s="25">
        <v>1</v>
      </c>
      <c r="H15" s="25">
        <v>0</v>
      </c>
      <c r="I15" s="25">
        <v>3</v>
      </c>
      <c r="J15" s="25">
        <v>1</v>
      </c>
      <c r="K15" s="25">
        <v>0</v>
      </c>
      <c r="L15" s="25">
        <v>0</v>
      </c>
      <c r="M15" s="25">
        <v>4</v>
      </c>
      <c r="N15" s="25">
        <v>0</v>
      </c>
      <c r="O15" s="25">
        <v>0</v>
      </c>
      <c r="P15" s="42">
        <v>0</v>
      </c>
      <c r="Q15" s="45">
        <v>8</v>
      </c>
      <c r="R15" s="50">
        <f t="shared" si="0"/>
        <v>3.7857142857142856</v>
      </c>
      <c r="S15" s="58">
        <f t="shared" si="1"/>
        <v>6.2572312342093451E-4</v>
      </c>
      <c r="T15" s="9"/>
    </row>
    <row r="16" spans="3:25" ht="15" x14ac:dyDescent="0.25">
      <c r="C16" s="8" t="s">
        <v>24</v>
      </c>
      <c r="D16" s="25">
        <v>15</v>
      </c>
      <c r="E16" s="25">
        <v>20</v>
      </c>
      <c r="F16" s="25">
        <v>11</v>
      </c>
      <c r="G16" s="25">
        <v>24</v>
      </c>
      <c r="H16" s="25">
        <v>15</v>
      </c>
      <c r="I16" s="25">
        <v>15</v>
      </c>
      <c r="J16" s="25">
        <v>18</v>
      </c>
      <c r="K16" s="25">
        <v>19</v>
      </c>
      <c r="L16" s="25">
        <v>65</v>
      </c>
      <c r="M16" s="25">
        <v>77</v>
      </c>
      <c r="N16" s="25">
        <v>78</v>
      </c>
      <c r="O16" s="25">
        <v>83</v>
      </c>
      <c r="P16" s="42">
        <v>86</v>
      </c>
      <c r="Q16" s="45">
        <v>101</v>
      </c>
      <c r="R16" s="50">
        <f t="shared" si="0"/>
        <v>44.785714285714285</v>
      </c>
      <c r="S16" s="58">
        <f t="shared" si="1"/>
        <v>7.4024226110363384E-3</v>
      </c>
      <c r="T16" s="9"/>
    </row>
    <row r="17" spans="1:24" ht="15" x14ac:dyDescent="0.25">
      <c r="C17" s="8" t="s">
        <v>20</v>
      </c>
      <c r="D17" s="25">
        <v>0</v>
      </c>
      <c r="E17" s="25">
        <v>0</v>
      </c>
      <c r="F17" s="25">
        <v>0</v>
      </c>
      <c r="G17" s="25">
        <v>2</v>
      </c>
      <c r="H17" s="25">
        <v>28</v>
      </c>
      <c r="I17" s="25">
        <v>52</v>
      </c>
      <c r="J17" s="25">
        <v>103</v>
      </c>
      <c r="K17" s="25">
        <v>124</v>
      </c>
      <c r="L17" s="25">
        <v>98</v>
      </c>
      <c r="M17" s="25">
        <v>101</v>
      </c>
      <c r="N17" s="25">
        <v>98</v>
      </c>
      <c r="O17" s="25">
        <v>100</v>
      </c>
      <c r="P17" s="42">
        <v>74</v>
      </c>
      <c r="Q17" s="45">
        <v>57</v>
      </c>
      <c r="R17" s="50">
        <f t="shared" si="0"/>
        <v>59.785714285714285</v>
      </c>
      <c r="S17" s="58">
        <f>R17/$R26</f>
        <v>9.8817029113834366E-3</v>
      </c>
      <c r="T17" s="9"/>
    </row>
    <row r="18" spans="1:24" ht="15" x14ac:dyDescent="0.25">
      <c r="C18" s="8" t="s">
        <v>32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1</v>
      </c>
      <c r="J18" s="25">
        <v>0</v>
      </c>
      <c r="K18" s="25">
        <v>0</v>
      </c>
      <c r="L18" s="25">
        <v>0</v>
      </c>
      <c r="M18" s="25">
        <v>3</v>
      </c>
      <c r="N18" s="25">
        <v>3</v>
      </c>
      <c r="O18" s="25">
        <v>0</v>
      </c>
      <c r="P18" s="42">
        <v>0</v>
      </c>
      <c r="Q18" s="45">
        <v>0</v>
      </c>
      <c r="R18" s="50">
        <f t="shared" si="0"/>
        <v>0.5</v>
      </c>
      <c r="S18" s="58">
        <f t="shared" ref="S18:S24" si="2">R18/$R$26</f>
        <v>8.2642676678236637E-5</v>
      </c>
      <c r="T18" s="9"/>
    </row>
    <row r="19" spans="1:24" ht="15" x14ac:dyDescent="0.25">
      <c r="C19" s="8" t="s">
        <v>15</v>
      </c>
      <c r="D19" s="25">
        <v>35</v>
      </c>
      <c r="E19" s="25">
        <v>26</v>
      </c>
      <c r="F19" s="25">
        <v>56</v>
      </c>
      <c r="G19" s="25">
        <v>77</v>
      </c>
      <c r="H19" s="25">
        <v>195</v>
      </c>
      <c r="I19" s="25">
        <v>300</v>
      </c>
      <c r="J19" s="25">
        <v>273</v>
      </c>
      <c r="K19" s="25">
        <v>365</v>
      </c>
      <c r="L19" s="25">
        <v>407</v>
      </c>
      <c r="M19" s="25">
        <v>378</v>
      </c>
      <c r="N19" s="25">
        <v>384</v>
      </c>
      <c r="O19" s="25">
        <v>421</v>
      </c>
      <c r="P19" s="42">
        <v>427</v>
      </c>
      <c r="Q19" s="45">
        <v>371</v>
      </c>
      <c r="R19" s="50">
        <f t="shared" si="0"/>
        <v>265.35714285714283</v>
      </c>
      <c r="S19" s="58">
        <f t="shared" si="2"/>
        <v>4.3859649122807008E-2</v>
      </c>
      <c r="T19" s="9"/>
      <c r="V19" s="4" t="s">
        <v>87</v>
      </c>
    </row>
    <row r="20" spans="1:24" ht="15" x14ac:dyDescent="0.25">
      <c r="C20" s="8" t="s">
        <v>18</v>
      </c>
      <c r="D20" s="25">
        <v>45</v>
      </c>
      <c r="E20" s="25">
        <v>73</v>
      </c>
      <c r="F20" s="25">
        <v>101</v>
      </c>
      <c r="G20" s="25">
        <v>110</v>
      </c>
      <c r="H20" s="25">
        <v>74</v>
      </c>
      <c r="I20" s="25">
        <v>145</v>
      </c>
      <c r="J20" s="25">
        <v>195</v>
      </c>
      <c r="K20" s="25">
        <v>282</v>
      </c>
      <c r="L20" s="25">
        <v>284</v>
      </c>
      <c r="M20" s="25">
        <v>300</v>
      </c>
      <c r="N20" s="25">
        <v>315</v>
      </c>
      <c r="O20" s="25">
        <v>284</v>
      </c>
      <c r="P20" s="42">
        <v>303</v>
      </c>
      <c r="Q20" s="45">
        <v>274</v>
      </c>
      <c r="R20" s="50">
        <f t="shared" si="0"/>
        <v>198.92857142857142</v>
      </c>
      <c r="S20" s="58">
        <f t="shared" si="2"/>
        <v>3.287997922126986E-2</v>
      </c>
      <c r="T20" s="9"/>
    </row>
    <row r="21" spans="1:24" ht="15" x14ac:dyDescent="0.25">
      <c r="C21" s="8" t="s">
        <v>27</v>
      </c>
      <c r="D21" s="25">
        <v>3</v>
      </c>
      <c r="E21" s="25">
        <v>4</v>
      </c>
      <c r="F21" s="25">
        <v>10</v>
      </c>
      <c r="G21" s="25">
        <v>6</v>
      </c>
      <c r="H21" s="25">
        <v>9</v>
      </c>
      <c r="I21" s="25">
        <v>57</v>
      </c>
      <c r="J21" s="25">
        <v>38</v>
      </c>
      <c r="K21" s="25">
        <v>28</v>
      </c>
      <c r="L21" s="25">
        <v>29</v>
      </c>
      <c r="M21" s="25">
        <v>42</v>
      </c>
      <c r="N21" s="25">
        <v>78</v>
      </c>
      <c r="O21" s="25">
        <v>44</v>
      </c>
      <c r="P21" s="42">
        <v>64</v>
      </c>
      <c r="Q21" s="45">
        <v>70</v>
      </c>
      <c r="R21" s="50">
        <f t="shared" si="0"/>
        <v>34.428571428571431</v>
      </c>
      <c r="S21" s="58">
        <f t="shared" si="2"/>
        <v>5.6905385941300084E-3</v>
      </c>
      <c r="T21" s="9"/>
    </row>
    <row r="22" spans="1:24" ht="15" x14ac:dyDescent="0.25">
      <c r="C22" s="8" t="s">
        <v>33</v>
      </c>
      <c r="D22" s="25">
        <v>0</v>
      </c>
      <c r="E22" s="25">
        <v>3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42">
        <v>0</v>
      </c>
      <c r="Q22" s="45">
        <v>0</v>
      </c>
      <c r="R22" s="50">
        <f t="shared" si="0"/>
        <v>0.21428571428571427</v>
      </c>
      <c r="S22" s="58">
        <f t="shared" si="2"/>
        <v>3.5418290004958557E-5</v>
      </c>
      <c r="T22" s="9"/>
    </row>
    <row r="23" spans="1:24" ht="25.5" x14ac:dyDescent="0.25">
      <c r="C23" s="8" t="s">
        <v>29</v>
      </c>
      <c r="D23" s="25">
        <v>16</v>
      </c>
      <c r="E23" s="25">
        <v>18</v>
      </c>
      <c r="F23" s="25">
        <v>13</v>
      </c>
      <c r="G23" s="25">
        <v>10</v>
      </c>
      <c r="H23" s="25">
        <v>8</v>
      </c>
      <c r="I23" s="25">
        <v>6</v>
      </c>
      <c r="J23" s="25">
        <v>5</v>
      </c>
      <c r="K23" s="25">
        <v>3</v>
      </c>
      <c r="L23" s="25">
        <v>3</v>
      </c>
      <c r="M23" s="25">
        <v>3</v>
      </c>
      <c r="N23" s="25">
        <v>7</v>
      </c>
      <c r="O23" s="25">
        <v>11</v>
      </c>
      <c r="P23" s="42">
        <v>12</v>
      </c>
      <c r="Q23" s="45">
        <v>14</v>
      </c>
      <c r="R23" s="50">
        <f t="shared" si="0"/>
        <v>9.2142857142857135</v>
      </c>
      <c r="S23" s="58">
        <f t="shared" si="2"/>
        <v>1.5229864702132178E-3</v>
      </c>
      <c r="T23" s="9"/>
    </row>
    <row r="24" spans="1:24" ht="25.5" x14ac:dyDescent="0.25">
      <c r="C24" s="8" t="s">
        <v>14</v>
      </c>
      <c r="D24" s="25">
        <v>64</v>
      </c>
      <c r="E24" s="25">
        <v>125</v>
      </c>
      <c r="F24" s="25">
        <v>104</v>
      </c>
      <c r="G24" s="25">
        <v>145</v>
      </c>
      <c r="H24" s="25">
        <v>185</v>
      </c>
      <c r="I24" s="25">
        <v>216</v>
      </c>
      <c r="J24" s="25">
        <v>270</v>
      </c>
      <c r="K24" s="25">
        <v>272</v>
      </c>
      <c r="L24" s="25">
        <v>331</v>
      </c>
      <c r="M24" s="25">
        <v>351</v>
      </c>
      <c r="N24" s="25">
        <v>255</v>
      </c>
      <c r="O24" s="25">
        <v>319</v>
      </c>
      <c r="P24" s="42">
        <v>426</v>
      </c>
      <c r="Q24" s="45">
        <v>577</v>
      </c>
      <c r="R24" s="50">
        <f t="shared" si="0"/>
        <v>260</v>
      </c>
      <c r="S24" s="58">
        <f t="shared" si="2"/>
        <v>4.2974191872683046E-2</v>
      </c>
      <c r="T24" s="9"/>
    </row>
    <row r="25" spans="1:24" s="10" customFormat="1" ht="15" x14ac:dyDescent="0.25">
      <c r="A25" s="2"/>
      <c r="B25" s="3"/>
      <c r="C25" s="8" t="s">
        <v>13</v>
      </c>
      <c r="D25" s="25">
        <v>23</v>
      </c>
      <c r="E25" s="25">
        <v>123</v>
      </c>
      <c r="F25" s="25">
        <v>110</v>
      </c>
      <c r="G25" s="25">
        <v>319</v>
      </c>
      <c r="H25" s="25">
        <v>431</v>
      </c>
      <c r="I25" s="25">
        <v>456</v>
      </c>
      <c r="J25" s="25">
        <v>504</v>
      </c>
      <c r="K25" s="25">
        <v>478</v>
      </c>
      <c r="L25" s="25">
        <v>577</v>
      </c>
      <c r="M25" s="25">
        <v>1026</v>
      </c>
      <c r="N25" s="25">
        <v>989</v>
      </c>
      <c r="O25" s="25">
        <v>791</v>
      </c>
      <c r="P25" s="42">
        <v>561</v>
      </c>
      <c r="Q25" s="45">
        <v>484</v>
      </c>
      <c r="R25" s="50">
        <f t="shared" si="0"/>
        <v>490.85714285714283</v>
      </c>
      <c r="S25" s="58">
        <f>R25/$R$26</f>
        <v>8.1131496304691728E-2</v>
      </c>
      <c r="T25" s="9"/>
    </row>
    <row r="26" spans="1:24" x14ac:dyDescent="0.2">
      <c r="C26" s="11" t="s">
        <v>0</v>
      </c>
      <c r="D26" s="5">
        <f t="shared" ref="D26:P26" si="3">SUM(D4:D25)</f>
        <v>3438</v>
      </c>
      <c r="E26" s="5">
        <f t="shared" si="3"/>
        <v>3799</v>
      </c>
      <c r="F26" s="5">
        <f t="shared" si="3"/>
        <v>4068</v>
      </c>
      <c r="G26" s="5">
        <f t="shared" si="3"/>
        <v>4664</v>
      </c>
      <c r="H26" s="5">
        <f t="shared" si="3"/>
        <v>5125</v>
      </c>
      <c r="I26" s="5">
        <f t="shared" si="3"/>
        <v>5729</v>
      </c>
      <c r="J26" s="5">
        <f t="shared" si="3"/>
        <v>6340</v>
      </c>
      <c r="K26" s="5">
        <f t="shared" si="3"/>
        <v>6740</v>
      </c>
      <c r="L26" s="5">
        <f t="shared" si="3"/>
        <v>7110</v>
      </c>
      <c r="M26" s="5">
        <f t="shared" si="3"/>
        <v>7816</v>
      </c>
      <c r="N26" s="5">
        <f t="shared" si="3"/>
        <v>7670</v>
      </c>
      <c r="O26" s="5">
        <f t="shared" si="3"/>
        <v>7431</v>
      </c>
      <c r="P26" s="5">
        <f t="shared" si="3"/>
        <v>7393</v>
      </c>
      <c r="Q26" s="46">
        <f>SUM(Q4:Q25)</f>
        <v>7379</v>
      </c>
      <c r="R26" s="46">
        <f>SUM(R4:R25)</f>
        <v>6050.1428571428578</v>
      </c>
      <c r="S26" s="59">
        <f>R26/$R$26</f>
        <v>1</v>
      </c>
      <c r="T26" s="9"/>
    </row>
    <row r="27" spans="1:24" x14ac:dyDescent="0.2">
      <c r="C27" s="12" t="s">
        <v>34</v>
      </c>
      <c r="D27" s="13" t="s">
        <v>2</v>
      </c>
      <c r="E27" s="13">
        <f>E26-D26</f>
        <v>361</v>
      </c>
      <c r="F27" s="13">
        <f t="shared" ref="F27:N27" si="4">F26-E26</f>
        <v>269</v>
      </c>
      <c r="G27" s="13">
        <f t="shared" si="4"/>
        <v>596</v>
      </c>
      <c r="H27" s="13">
        <f t="shared" si="4"/>
        <v>461</v>
      </c>
      <c r="I27" s="13">
        <f t="shared" si="4"/>
        <v>604</v>
      </c>
      <c r="J27" s="13">
        <f t="shared" si="4"/>
        <v>611</v>
      </c>
      <c r="K27" s="13">
        <f t="shared" si="4"/>
        <v>400</v>
      </c>
      <c r="L27" s="13">
        <f t="shared" si="4"/>
        <v>370</v>
      </c>
      <c r="M27" s="13">
        <f t="shared" si="4"/>
        <v>706</v>
      </c>
      <c r="N27" s="13">
        <f t="shared" si="4"/>
        <v>-146</v>
      </c>
      <c r="O27" s="13">
        <f>O26-N26</f>
        <v>-239</v>
      </c>
      <c r="P27" s="13">
        <f>P26-O26</f>
        <v>-38</v>
      </c>
      <c r="Q27" s="47">
        <f>Q26-P26</f>
        <v>-14</v>
      </c>
      <c r="R27" s="69">
        <f>SUM(E27:Q27)</f>
        <v>3941</v>
      </c>
      <c r="S27" s="70">
        <f>R27/$P$26</f>
        <v>0.53307182469903969</v>
      </c>
      <c r="T27" s="9"/>
    </row>
    <row r="28" spans="1:24" x14ac:dyDescent="0.2">
      <c r="P28" s="14"/>
      <c r="Q28" s="14"/>
      <c r="R28" s="14"/>
    </row>
    <row r="29" spans="1:24" ht="18.75" x14ac:dyDescent="0.2">
      <c r="C29" s="72" t="s">
        <v>91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</row>
    <row r="30" spans="1:24" x14ac:dyDescent="0.2">
      <c r="C30" s="7" t="s">
        <v>35</v>
      </c>
      <c r="D30" s="6">
        <v>2006</v>
      </c>
      <c r="E30" s="6">
        <v>2007</v>
      </c>
      <c r="F30" s="6">
        <v>2008</v>
      </c>
      <c r="G30" s="6">
        <v>2009</v>
      </c>
      <c r="H30" s="6">
        <v>2010</v>
      </c>
      <c r="I30" s="6">
        <v>2011</v>
      </c>
      <c r="J30" s="6">
        <v>2012</v>
      </c>
      <c r="K30" s="6">
        <v>2013</v>
      </c>
      <c r="L30" s="6">
        <v>2014</v>
      </c>
      <c r="M30" s="6">
        <v>2015</v>
      </c>
      <c r="N30" s="6">
        <v>2016</v>
      </c>
      <c r="O30" s="6">
        <v>2017</v>
      </c>
      <c r="P30" s="6">
        <v>2018</v>
      </c>
      <c r="Q30" s="44">
        <v>2019</v>
      </c>
      <c r="R30" s="44" t="s">
        <v>86</v>
      </c>
      <c r="S30" s="57" t="s">
        <v>1</v>
      </c>
    </row>
    <row r="31" spans="1:24" ht="15" x14ac:dyDescent="0.25">
      <c r="B31" s="24"/>
      <c r="C31" s="26" t="s">
        <v>36</v>
      </c>
      <c r="D31" s="25">
        <v>167</v>
      </c>
      <c r="E31" s="25">
        <v>169</v>
      </c>
      <c r="F31" s="25">
        <v>176</v>
      </c>
      <c r="G31" s="25">
        <v>193</v>
      </c>
      <c r="H31" s="25">
        <v>182</v>
      </c>
      <c r="I31" s="25">
        <v>206</v>
      </c>
      <c r="J31" s="25">
        <v>210</v>
      </c>
      <c r="K31" s="25">
        <v>213</v>
      </c>
      <c r="L31" s="25">
        <v>216</v>
      </c>
      <c r="M31" s="25">
        <v>209</v>
      </c>
      <c r="N31" s="25">
        <v>201</v>
      </c>
      <c r="O31" s="25">
        <v>212</v>
      </c>
      <c r="P31" s="25">
        <v>213</v>
      </c>
      <c r="Q31" s="68">
        <v>208</v>
      </c>
      <c r="R31" s="51">
        <f t="shared" ref="R31:R52" si="5">AVERAGE(D31:Q31)</f>
        <v>198.21428571428572</v>
      </c>
      <c r="S31" s="58">
        <f t="shared" ref="S31:S53" si="6">R31/$R$53</f>
        <v>0.19453207150368035</v>
      </c>
      <c r="T31" s="75"/>
      <c r="W31" s="1"/>
      <c r="X31" s="1"/>
    </row>
    <row r="32" spans="1:24" ht="15" x14ac:dyDescent="0.25">
      <c r="B32" s="24"/>
      <c r="C32" s="26" t="s">
        <v>49</v>
      </c>
      <c r="D32" s="25">
        <v>5</v>
      </c>
      <c r="E32" s="25">
        <v>6</v>
      </c>
      <c r="F32" s="25">
        <v>6</v>
      </c>
      <c r="G32" s="25">
        <v>2</v>
      </c>
      <c r="H32" s="25">
        <v>3</v>
      </c>
      <c r="I32" s="25">
        <v>2</v>
      </c>
      <c r="J32" s="25">
        <v>3</v>
      </c>
      <c r="K32" s="25">
        <v>2</v>
      </c>
      <c r="L32" s="25">
        <v>5</v>
      </c>
      <c r="M32" s="25">
        <v>6</v>
      </c>
      <c r="N32" s="25">
        <v>6</v>
      </c>
      <c r="O32" s="25">
        <v>5</v>
      </c>
      <c r="P32" s="25">
        <v>2</v>
      </c>
      <c r="Q32" s="68">
        <v>2</v>
      </c>
      <c r="R32" s="51">
        <f t="shared" si="5"/>
        <v>3.9285714285714284</v>
      </c>
      <c r="S32" s="58">
        <f t="shared" si="6"/>
        <v>3.8555906063792496E-3</v>
      </c>
      <c r="T32" s="76"/>
      <c r="W32" s="1"/>
      <c r="X32" s="1"/>
    </row>
    <row r="33" spans="2:24" ht="15" x14ac:dyDescent="0.25">
      <c r="B33" s="24"/>
      <c r="C33" s="26" t="s">
        <v>42</v>
      </c>
      <c r="D33" s="25">
        <v>12</v>
      </c>
      <c r="E33" s="25">
        <v>12</v>
      </c>
      <c r="F33" s="25">
        <v>12</v>
      </c>
      <c r="G33" s="25">
        <v>13</v>
      </c>
      <c r="H33" s="25">
        <v>13</v>
      </c>
      <c r="I33" s="25">
        <v>13</v>
      </c>
      <c r="J33" s="25">
        <v>14</v>
      </c>
      <c r="K33" s="25">
        <v>14</v>
      </c>
      <c r="L33" s="25">
        <v>16</v>
      </c>
      <c r="M33" s="25">
        <v>17</v>
      </c>
      <c r="N33" s="25">
        <v>16</v>
      </c>
      <c r="O33" s="25">
        <v>16</v>
      </c>
      <c r="P33" s="25">
        <v>13</v>
      </c>
      <c r="Q33" s="68">
        <v>9</v>
      </c>
      <c r="R33" s="51">
        <f t="shared" si="5"/>
        <v>13.571428571428571</v>
      </c>
      <c r="S33" s="58">
        <f t="shared" si="6"/>
        <v>1.331931300385559E-2</v>
      </c>
      <c r="T33" s="77"/>
      <c r="W33" s="1"/>
      <c r="X33" s="1"/>
    </row>
    <row r="34" spans="2:24" ht="15" x14ac:dyDescent="0.25">
      <c r="B34" s="24"/>
      <c r="C34" s="26" t="s">
        <v>30</v>
      </c>
      <c r="D34" s="25">
        <v>5</v>
      </c>
      <c r="E34" s="25">
        <v>5</v>
      </c>
      <c r="F34" s="25">
        <v>3</v>
      </c>
      <c r="G34" s="25">
        <v>2</v>
      </c>
      <c r="H34" s="25">
        <v>4</v>
      </c>
      <c r="I34" s="25">
        <v>3</v>
      </c>
      <c r="J34" s="25">
        <v>3</v>
      </c>
      <c r="K34" s="25">
        <v>3</v>
      </c>
      <c r="L34" s="25">
        <v>3</v>
      </c>
      <c r="M34" s="25">
        <v>5</v>
      </c>
      <c r="N34" s="25">
        <v>6</v>
      </c>
      <c r="O34" s="25">
        <v>6</v>
      </c>
      <c r="P34" s="25">
        <v>3</v>
      </c>
      <c r="Q34" s="68">
        <v>5</v>
      </c>
      <c r="R34" s="51">
        <f t="shared" si="5"/>
        <v>4</v>
      </c>
      <c r="S34" s="58">
        <f t="shared" si="6"/>
        <v>3.9256922537679638E-3</v>
      </c>
      <c r="W34" s="1"/>
      <c r="X34" s="1"/>
    </row>
    <row r="35" spans="2:24" ht="15" x14ac:dyDescent="0.25">
      <c r="B35" s="24"/>
      <c r="C35" s="26" t="s">
        <v>11</v>
      </c>
      <c r="D35" s="25">
        <v>378</v>
      </c>
      <c r="E35" s="25">
        <v>382</v>
      </c>
      <c r="F35" s="25">
        <v>394</v>
      </c>
      <c r="G35" s="25">
        <v>413</v>
      </c>
      <c r="H35" s="25">
        <v>456</v>
      </c>
      <c r="I35" s="25">
        <v>476</v>
      </c>
      <c r="J35" s="25">
        <v>488</v>
      </c>
      <c r="K35" s="25">
        <v>519</v>
      </c>
      <c r="L35" s="25">
        <v>552</v>
      </c>
      <c r="M35" s="25">
        <v>550</v>
      </c>
      <c r="N35" s="25">
        <v>551</v>
      </c>
      <c r="O35" s="25">
        <v>552</v>
      </c>
      <c r="P35" s="25">
        <v>537</v>
      </c>
      <c r="Q35" s="68">
        <v>523</v>
      </c>
      <c r="R35" s="51">
        <f t="shared" si="5"/>
        <v>483.64285714285717</v>
      </c>
      <c r="S35" s="58">
        <f t="shared" si="6"/>
        <v>0.47465825446898002</v>
      </c>
      <c r="W35" s="1"/>
      <c r="X35" s="1"/>
    </row>
    <row r="36" spans="2:24" ht="15" x14ac:dyDescent="0.25">
      <c r="B36" s="24"/>
      <c r="C36" s="27" t="s">
        <v>45</v>
      </c>
      <c r="D36" s="25">
        <v>3</v>
      </c>
      <c r="E36" s="25">
        <v>4</v>
      </c>
      <c r="F36" s="25">
        <v>6</v>
      </c>
      <c r="G36" s="25">
        <v>5</v>
      </c>
      <c r="H36" s="25">
        <v>7</v>
      </c>
      <c r="I36" s="25">
        <v>8</v>
      </c>
      <c r="J36" s="25">
        <v>10</v>
      </c>
      <c r="K36" s="25">
        <v>14</v>
      </c>
      <c r="L36" s="25">
        <v>14</v>
      </c>
      <c r="M36" s="25">
        <v>15</v>
      </c>
      <c r="N36" s="25">
        <v>12</v>
      </c>
      <c r="O36" s="25">
        <v>12</v>
      </c>
      <c r="P36" s="25">
        <v>14</v>
      </c>
      <c r="Q36" s="68">
        <v>16</v>
      </c>
      <c r="R36" s="51">
        <f t="shared" si="5"/>
        <v>10</v>
      </c>
      <c r="S36" s="58">
        <f t="shared" si="6"/>
        <v>9.8142306344199091E-3</v>
      </c>
      <c r="W36" s="1"/>
      <c r="X36" s="1"/>
    </row>
    <row r="37" spans="2:24" ht="25.5" x14ac:dyDescent="0.25">
      <c r="B37" s="24"/>
      <c r="C37" s="26" t="s">
        <v>47</v>
      </c>
      <c r="D37" s="25">
        <v>3</v>
      </c>
      <c r="E37" s="25">
        <v>7</v>
      </c>
      <c r="F37" s="25">
        <v>9</v>
      </c>
      <c r="G37" s="25">
        <v>10</v>
      </c>
      <c r="H37" s="25">
        <v>11</v>
      </c>
      <c r="I37" s="25">
        <v>7</v>
      </c>
      <c r="J37" s="25">
        <v>9</v>
      </c>
      <c r="K37" s="25">
        <v>8</v>
      </c>
      <c r="L37" s="25">
        <v>6</v>
      </c>
      <c r="M37" s="25">
        <v>7</v>
      </c>
      <c r="N37" s="25">
        <v>4</v>
      </c>
      <c r="O37" s="25">
        <v>5</v>
      </c>
      <c r="P37" s="25">
        <v>5</v>
      </c>
      <c r="Q37" s="68">
        <v>7</v>
      </c>
      <c r="R37" s="51">
        <f t="shared" si="5"/>
        <v>7</v>
      </c>
      <c r="S37" s="58">
        <f t="shared" si="6"/>
        <v>6.8699614440939361E-3</v>
      </c>
      <c r="W37" s="1"/>
      <c r="X37" s="1"/>
    </row>
    <row r="38" spans="2:24" ht="15" x14ac:dyDescent="0.25">
      <c r="B38" s="24"/>
      <c r="C38" s="26" t="s">
        <v>51</v>
      </c>
      <c r="D38" s="25">
        <v>1</v>
      </c>
      <c r="E38" s="25">
        <v>2</v>
      </c>
      <c r="F38" s="25">
        <v>2</v>
      </c>
      <c r="G38" s="25">
        <v>2</v>
      </c>
      <c r="H38" s="25">
        <v>2</v>
      </c>
      <c r="I38" s="25">
        <v>3</v>
      </c>
      <c r="J38" s="25">
        <v>1</v>
      </c>
      <c r="K38" s="25">
        <v>1</v>
      </c>
      <c r="L38" s="25">
        <v>1</v>
      </c>
      <c r="M38" s="25">
        <v>1</v>
      </c>
      <c r="N38" s="25">
        <v>1</v>
      </c>
      <c r="O38" s="25">
        <v>1</v>
      </c>
      <c r="P38" s="25">
        <v>2</v>
      </c>
      <c r="Q38" s="68">
        <v>1</v>
      </c>
      <c r="R38" s="51">
        <f t="shared" si="5"/>
        <v>1.5</v>
      </c>
      <c r="S38" s="58">
        <f t="shared" si="6"/>
        <v>1.4721345951629863E-3</v>
      </c>
      <c r="W38" s="1"/>
      <c r="X38" s="1"/>
    </row>
    <row r="39" spans="2:24" ht="15" x14ac:dyDescent="0.25">
      <c r="B39" s="24"/>
      <c r="C39" s="26" t="s">
        <v>40</v>
      </c>
      <c r="D39" s="25">
        <v>39</v>
      </c>
      <c r="E39" s="25">
        <v>36</v>
      </c>
      <c r="F39" s="25">
        <v>35</v>
      </c>
      <c r="G39" s="25">
        <v>35</v>
      </c>
      <c r="H39" s="25">
        <v>33</v>
      </c>
      <c r="I39" s="25">
        <v>36</v>
      </c>
      <c r="J39" s="25">
        <v>37</v>
      </c>
      <c r="K39" s="25">
        <v>42</v>
      </c>
      <c r="L39" s="25">
        <v>48</v>
      </c>
      <c r="M39" s="25">
        <v>47</v>
      </c>
      <c r="N39" s="25">
        <v>50</v>
      </c>
      <c r="O39" s="25">
        <v>47</v>
      </c>
      <c r="P39" s="25">
        <v>52</v>
      </c>
      <c r="Q39" s="68">
        <v>45</v>
      </c>
      <c r="R39" s="51">
        <f t="shared" si="5"/>
        <v>41.571428571428569</v>
      </c>
      <c r="S39" s="58">
        <f t="shared" si="6"/>
        <v>4.0799158780231333E-2</v>
      </c>
      <c r="W39" s="1"/>
      <c r="X39" s="1"/>
    </row>
    <row r="40" spans="2:24" ht="15" x14ac:dyDescent="0.25">
      <c r="B40" s="24"/>
      <c r="C40" s="26" t="s">
        <v>55</v>
      </c>
      <c r="D40" s="25">
        <v>2</v>
      </c>
      <c r="E40" s="25">
        <v>1</v>
      </c>
      <c r="F40" s="25">
        <v>1</v>
      </c>
      <c r="G40" s="25">
        <v>1</v>
      </c>
      <c r="H40" s="25">
        <v>2</v>
      </c>
      <c r="I40" s="25">
        <v>2</v>
      </c>
      <c r="J40" s="25">
        <v>4</v>
      </c>
      <c r="K40" s="25">
        <v>5</v>
      </c>
      <c r="L40" s="25">
        <v>5</v>
      </c>
      <c r="M40" s="25">
        <v>6</v>
      </c>
      <c r="N40" s="25">
        <v>6</v>
      </c>
      <c r="O40" s="25">
        <v>4</v>
      </c>
      <c r="P40" s="25">
        <v>7</v>
      </c>
      <c r="Q40" s="68">
        <v>8</v>
      </c>
      <c r="R40" s="51">
        <f t="shared" si="5"/>
        <v>3.8571428571428572</v>
      </c>
      <c r="S40" s="58">
        <f t="shared" si="6"/>
        <v>3.7854889589905363E-3</v>
      </c>
      <c r="W40" s="1"/>
      <c r="X40" s="1"/>
    </row>
    <row r="41" spans="2:24" ht="15" x14ac:dyDescent="0.25">
      <c r="B41" s="24"/>
      <c r="C41" s="26" t="s">
        <v>43</v>
      </c>
      <c r="D41" s="25">
        <v>8</v>
      </c>
      <c r="E41" s="25">
        <v>11</v>
      </c>
      <c r="F41" s="25">
        <v>15</v>
      </c>
      <c r="G41" s="25">
        <v>12</v>
      </c>
      <c r="H41" s="25">
        <v>10</v>
      </c>
      <c r="I41" s="25">
        <v>13</v>
      </c>
      <c r="J41" s="25">
        <v>11</v>
      </c>
      <c r="K41" s="25">
        <v>8</v>
      </c>
      <c r="L41" s="25">
        <v>10</v>
      </c>
      <c r="M41" s="25">
        <v>8</v>
      </c>
      <c r="N41" s="25">
        <v>9</v>
      </c>
      <c r="O41" s="25">
        <v>11</v>
      </c>
      <c r="P41" s="25">
        <v>10</v>
      </c>
      <c r="Q41" s="68">
        <v>11</v>
      </c>
      <c r="R41" s="51">
        <f t="shared" si="5"/>
        <v>10.5</v>
      </c>
      <c r="S41" s="58">
        <f t="shared" si="6"/>
        <v>1.0304942166140904E-2</v>
      </c>
      <c r="W41" s="1"/>
      <c r="X41" s="1"/>
    </row>
    <row r="42" spans="2:24" ht="15" x14ac:dyDescent="0.25">
      <c r="B42" s="24"/>
      <c r="C42" s="26" t="s">
        <v>52</v>
      </c>
      <c r="D42" s="25">
        <v>2</v>
      </c>
      <c r="E42" s="25">
        <v>2</v>
      </c>
      <c r="F42" s="25">
        <v>1</v>
      </c>
      <c r="G42" s="25">
        <v>1</v>
      </c>
      <c r="H42" s="25">
        <v>1</v>
      </c>
      <c r="I42" s="25">
        <v>1</v>
      </c>
      <c r="J42" s="25">
        <v>1</v>
      </c>
      <c r="K42" s="25">
        <v>1</v>
      </c>
      <c r="L42" s="25">
        <v>0</v>
      </c>
      <c r="M42" s="25">
        <v>1</v>
      </c>
      <c r="N42" s="25">
        <v>1</v>
      </c>
      <c r="O42" s="25">
        <v>0</v>
      </c>
      <c r="P42" s="25">
        <v>0</v>
      </c>
      <c r="Q42" s="68">
        <v>1</v>
      </c>
      <c r="R42" s="51">
        <f t="shared" si="5"/>
        <v>0.9285714285714286</v>
      </c>
      <c r="S42" s="58">
        <f t="shared" si="6"/>
        <v>9.1132141605327732E-4</v>
      </c>
      <c r="W42" s="1"/>
      <c r="X42" s="1"/>
    </row>
    <row r="43" spans="2:24" ht="15" x14ac:dyDescent="0.25">
      <c r="B43" s="24"/>
      <c r="C43" s="26" t="s">
        <v>44</v>
      </c>
      <c r="D43" s="25">
        <v>8</v>
      </c>
      <c r="E43" s="25">
        <v>10</v>
      </c>
      <c r="F43" s="25">
        <v>6</v>
      </c>
      <c r="G43" s="25">
        <v>8</v>
      </c>
      <c r="H43" s="25">
        <v>5</v>
      </c>
      <c r="I43" s="25">
        <v>5</v>
      </c>
      <c r="J43" s="25">
        <v>7</v>
      </c>
      <c r="K43" s="25">
        <v>7</v>
      </c>
      <c r="L43" s="25">
        <v>11</v>
      </c>
      <c r="M43" s="25">
        <v>15</v>
      </c>
      <c r="N43" s="25">
        <v>17</v>
      </c>
      <c r="O43" s="25">
        <v>14</v>
      </c>
      <c r="P43" s="25">
        <v>16</v>
      </c>
      <c r="Q43" s="68">
        <v>14</v>
      </c>
      <c r="R43" s="51">
        <f t="shared" si="5"/>
        <v>10.214285714285714</v>
      </c>
      <c r="S43" s="58">
        <f t="shared" si="6"/>
        <v>1.0024535576586049E-2</v>
      </c>
      <c r="W43" s="1"/>
      <c r="X43" s="1"/>
    </row>
    <row r="44" spans="2:24" ht="15" x14ac:dyDescent="0.25">
      <c r="B44" s="24"/>
      <c r="C44" s="26" t="s">
        <v>46</v>
      </c>
      <c r="D44" s="25">
        <v>0</v>
      </c>
      <c r="E44" s="25">
        <v>0</v>
      </c>
      <c r="F44" s="25">
        <v>0</v>
      </c>
      <c r="G44" s="25">
        <v>1</v>
      </c>
      <c r="H44" s="25">
        <v>5</v>
      </c>
      <c r="I44" s="25">
        <v>8</v>
      </c>
      <c r="J44" s="25">
        <v>10</v>
      </c>
      <c r="K44" s="25">
        <v>13</v>
      </c>
      <c r="L44" s="25">
        <v>16</v>
      </c>
      <c r="M44" s="25">
        <v>19</v>
      </c>
      <c r="N44" s="25">
        <v>20</v>
      </c>
      <c r="O44" s="25">
        <v>24</v>
      </c>
      <c r="P44" s="25">
        <v>24</v>
      </c>
      <c r="Q44" s="68">
        <v>14</v>
      </c>
      <c r="R44" s="51">
        <f t="shared" si="5"/>
        <v>11</v>
      </c>
      <c r="S44" s="58">
        <f t="shared" si="6"/>
        <v>1.0795653697861899E-2</v>
      </c>
      <c r="W44" s="1"/>
      <c r="X44" s="1"/>
    </row>
    <row r="45" spans="2:24" ht="15" x14ac:dyDescent="0.25">
      <c r="B45" s="24"/>
      <c r="C45" s="26" t="s">
        <v>53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1</v>
      </c>
      <c r="J45" s="25">
        <v>1</v>
      </c>
      <c r="K45" s="25">
        <v>0</v>
      </c>
      <c r="L45" s="25">
        <v>0</v>
      </c>
      <c r="M45" s="25">
        <v>2</v>
      </c>
      <c r="N45" s="25">
        <v>1</v>
      </c>
      <c r="O45" s="25">
        <v>0</v>
      </c>
      <c r="P45" s="25">
        <v>0</v>
      </c>
      <c r="Q45" s="68">
        <v>1</v>
      </c>
      <c r="R45" s="51">
        <f t="shared" si="5"/>
        <v>0.42857142857142855</v>
      </c>
      <c r="S45" s="58">
        <f t="shared" si="6"/>
        <v>4.2060988433228178E-4</v>
      </c>
      <c r="W45" s="1"/>
      <c r="X45" s="1"/>
    </row>
    <row r="46" spans="2:24" ht="15" x14ac:dyDescent="0.25">
      <c r="B46" s="24"/>
      <c r="C46" s="26" t="s">
        <v>41</v>
      </c>
      <c r="D46" s="25">
        <v>12</v>
      </c>
      <c r="E46" s="25">
        <v>16</v>
      </c>
      <c r="F46" s="25">
        <v>19</v>
      </c>
      <c r="G46" s="25">
        <v>19</v>
      </c>
      <c r="H46" s="25">
        <v>34</v>
      </c>
      <c r="I46" s="25">
        <v>38</v>
      </c>
      <c r="J46" s="25">
        <v>42</v>
      </c>
      <c r="K46" s="25">
        <v>51</v>
      </c>
      <c r="L46" s="25">
        <v>55</v>
      </c>
      <c r="M46" s="25">
        <v>61</v>
      </c>
      <c r="N46" s="25">
        <v>54</v>
      </c>
      <c r="O46" s="25">
        <v>47</v>
      </c>
      <c r="P46" s="25">
        <v>48</v>
      </c>
      <c r="Q46" s="68">
        <v>33</v>
      </c>
      <c r="R46" s="51">
        <f t="shared" si="5"/>
        <v>37.785714285714285</v>
      </c>
      <c r="S46" s="58">
        <f t="shared" si="6"/>
        <v>3.7083771468629512E-2</v>
      </c>
      <c r="W46" s="1"/>
      <c r="X46" s="1"/>
    </row>
    <row r="47" spans="2:24" ht="15" x14ac:dyDescent="0.25">
      <c r="B47" s="24"/>
      <c r="C47" s="26" t="s">
        <v>38</v>
      </c>
      <c r="D47" s="25">
        <v>14</v>
      </c>
      <c r="E47" s="25">
        <v>17</v>
      </c>
      <c r="F47" s="25">
        <v>21</v>
      </c>
      <c r="G47" s="25">
        <v>23</v>
      </c>
      <c r="H47" s="25">
        <v>37</v>
      </c>
      <c r="I47" s="25">
        <v>49</v>
      </c>
      <c r="J47" s="25">
        <v>58</v>
      </c>
      <c r="K47" s="25">
        <v>72</v>
      </c>
      <c r="L47" s="25">
        <v>89</v>
      </c>
      <c r="M47" s="25">
        <v>96</v>
      </c>
      <c r="N47" s="25">
        <v>101</v>
      </c>
      <c r="O47" s="25">
        <v>99</v>
      </c>
      <c r="P47" s="25">
        <v>95</v>
      </c>
      <c r="Q47" s="68">
        <v>95</v>
      </c>
      <c r="R47" s="51">
        <f t="shared" si="5"/>
        <v>61.857142857142854</v>
      </c>
      <c r="S47" s="58">
        <f t="shared" si="6"/>
        <v>6.0708026638626005E-2</v>
      </c>
      <c r="W47" s="1"/>
      <c r="X47" s="1"/>
    </row>
    <row r="48" spans="2:24" ht="15" x14ac:dyDescent="0.25">
      <c r="B48" s="24"/>
      <c r="C48" s="26" t="s">
        <v>48</v>
      </c>
      <c r="D48" s="25">
        <v>3</v>
      </c>
      <c r="E48" s="25">
        <v>3</v>
      </c>
      <c r="F48" s="25">
        <v>5</v>
      </c>
      <c r="G48" s="25">
        <v>7</v>
      </c>
      <c r="H48" s="25">
        <v>4</v>
      </c>
      <c r="I48" s="25">
        <v>6</v>
      </c>
      <c r="J48" s="25">
        <v>7</v>
      </c>
      <c r="K48" s="25">
        <v>5</v>
      </c>
      <c r="L48" s="25">
        <v>5</v>
      </c>
      <c r="M48" s="25">
        <v>6</v>
      </c>
      <c r="N48" s="25">
        <v>7</v>
      </c>
      <c r="O48" s="25">
        <v>5</v>
      </c>
      <c r="P48" s="25">
        <v>4</v>
      </c>
      <c r="Q48" s="68">
        <v>5</v>
      </c>
      <c r="R48" s="51">
        <f t="shared" si="5"/>
        <v>5.1428571428571432</v>
      </c>
      <c r="S48" s="58">
        <f t="shared" si="6"/>
        <v>5.0473186119873821E-3</v>
      </c>
      <c r="W48" s="1"/>
      <c r="X48" s="1"/>
    </row>
    <row r="49" spans="1:24" ht="15" x14ac:dyDescent="0.25">
      <c r="B49" s="24"/>
      <c r="C49" s="28" t="s">
        <v>54</v>
      </c>
      <c r="D49" s="25">
        <v>0</v>
      </c>
      <c r="E49" s="25">
        <v>1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68">
        <v>0</v>
      </c>
      <c r="R49" s="51">
        <f t="shared" si="5"/>
        <v>7.1428571428571425E-2</v>
      </c>
      <c r="S49" s="58">
        <f t="shared" si="6"/>
        <v>7.0101647388713626E-5</v>
      </c>
      <c r="W49" s="1"/>
      <c r="X49" s="1"/>
    </row>
    <row r="50" spans="1:24" ht="25.5" x14ac:dyDescent="0.25">
      <c r="B50" s="24"/>
      <c r="C50" s="26" t="s">
        <v>50</v>
      </c>
      <c r="D50" s="25">
        <v>2</v>
      </c>
      <c r="E50" s="25">
        <v>3</v>
      </c>
      <c r="F50" s="25">
        <v>1</v>
      </c>
      <c r="G50" s="25">
        <v>1</v>
      </c>
      <c r="H50" s="25">
        <v>2</v>
      </c>
      <c r="I50" s="25">
        <v>2</v>
      </c>
      <c r="J50" s="25">
        <v>1</v>
      </c>
      <c r="K50" s="25">
        <v>3</v>
      </c>
      <c r="L50" s="25">
        <v>2</v>
      </c>
      <c r="M50" s="25">
        <v>2</v>
      </c>
      <c r="N50" s="25">
        <v>3</v>
      </c>
      <c r="O50" s="25">
        <v>3</v>
      </c>
      <c r="P50" s="25">
        <v>3</v>
      </c>
      <c r="Q50" s="68">
        <v>3</v>
      </c>
      <c r="R50" s="51">
        <f t="shared" si="5"/>
        <v>2.2142857142857144</v>
      </c>
      <c r="S50" s="58">
        <f t="shared" si="6"/>
        <v>2.1731510690501227E-3</v>
      </c>
      <c r="W50" s="1"/>
      <c r="X50" s="1"/>
    </row>
    <row r="51" spans="1:24" ht="25.5" x14ac:dyDescent="0.25">
      <c r="B51" s="24"/>
      <c r="C51" s="26" t="s">
        <v>39</v>
      </c>
      <c r="D51" s="25">
        <v>20</v>
      </c>
      <c r="E51" s="25">
        <v>29</v>
      </c>
      <c r="F51" s="25">
        <v>39</v>
      </c>
      <c r="G51" s="25">
        <v>37</v>
      </c>
      <c r="H51" s="25">
        <v>37</v>
      </c>
      <c r="I51" s="25">
        <v>41</v>
      </c>
      <c r="J51" s="25">
        <v>50</v>
      </c>
      <c r="K51" s="25">
        <v>56</v>
      </c>
      <c r="L51" s="25">
        <v>55</v>
      </c>
      <c r="M51" s="25">
        <v>57</v>
      </c>
      <c r="N51" s="25">
        <v>56</v>
      </c>
      <c r="O51" s="25">
        <v>57</v>
      </c>
      <c r="P51" s="25">
        <v>59</v>
      </c>
      <c r="Q51" s="68">
        <v>67</v>
      </c>
      <c r="R51" s="51">
        <f t="shared" si="5"/>
        <v>47.142857142857146</v>
      </c>
      <c r="S51" s="58">
        <f t="shared" si="6"/>
        <v>4.6267087276551003E-2</v>
      </c>
      <c r="X51" s="15"/>
    </row>
    <row r="52" spans="1:24" ht="15" x14ac:dyDescent="0.25">
      <c r="B52" s="24"/>
      <c r="C52" s="26" t="s">
        <v>37</v>
      </c>
      <c r="D52" s="25">
        <v>6</v>
      </c>
      <c r="E52" s="25">
        <v>31</v>
      </c>
      <c r="F52" s="25">
        <v>42</v>
      </c>
      <c r="G52" s="25">
        <v>52</v>
      </c>
      <c r="H52" s="25">
        <v>54</v>
      </c>
      <c r="I52" s="25">
        <v>68</v>
      </c>
      <c r="J52" s="25">
        <v>82</v>
      </c>
      <c r="K52" s="25">
        <v>91</v>
      </c>
      <c r="L52" s="25">
        <v>102</v>
      </c>
      <c r="M52" s="25">
        <v>97</v>
      </c>
      <c r="N52" s="25">
        <v>79</v>
      </c>
      <c r="O52" s="25">
        <v>77</v>
      </c>
      <c r="P52" s="25">
        <v>66</v>
      </c>
      <c r="Q52" s="68">
        <v>54</v>
      </c>
      <c r="R52" s="51">
        <f t="shared" si="5"/>
        <v>64.357142857142861</v>
      </c>
      <c r="S52" s="58">
        <f t="shared" si="6"/>
        <v>6.3161584297230983E-2</v>
      </c>
    </row>
    <row r="53" spans="1:24" x14ac:dyDescent="0.2">
      <c r="C53" s="11" t="s">
        <v>0</v>
      </c>
      <c r="D53" s="16">
        <f t="shared" ref="D53:M53" si="7">SUM(D31:D52)</f>
        <v>690</v>
      </c>
      <c r="E53" s="16">
        <f t="shared" si="7"/>
        <v>747</v>
      </c>
      <c r="F53" s="16">
        <f t="shared" si="7"/>
        <v>793</v>
      </c>
      <c r="G53" s="16">
        <f t="shared" si="7"/>
        <v>837</v>
      </c>
      <c r="H53" s="16">
        <f t="shared" si="7"/>
        <v>902</v>
      </c>
      <c r="I53" s="16">
        <f t="shared" si="7"/>
        <v>988</v>
      </c>
      <c r="J53" s="16">
        <f t="shared" si="7"/>
        <v>1049</v>
      </c>
      <c r="K53" s="16">
        <f t="shared" si="7"/>
        <v>1128</v>
      </c>
      <c r="L53" s="16">
        <f t="shared" si="7"/>
        <v>1211</v>
      </c>
      <c r="M53" s="16">
        <f t="shared" si="7"/>
        <v>1227</v>
      </c>
      <c r="N53" s="16">
        <f>SUM(N31:N52)</f>
        <v>1201</v>
      </c>
      <c r="O53" s="16">
        <f>SUM(O31:O52)</f>
        <v>1197</v>
      </c>
      <c r="P53" s="52">
        <f>SUM(P31:P52)</f>
        <v>1173</v>
      </c>
      <c r="Q53" s="53">
        <f>SUM(Q31:Q52)</f>
        <v>1122</v>
      </c>
      <c r="R53" s="53">
        <f>SUM(R31:R52)</f>
        <v>1018.9285714285714</v>
      </c>
      <c r="S53" s="59">
        <f t="shared" si="6"/>
        <v>1</v>
      </c>
    </row>
    <row r="54" spans="1:24" x14ac:dyDescent="0.2">
      <c r="C54" s="12" t="s">
        <v>56</v>
      </c>
      <c r="D54" s="13" t="s">
        <v>2</v>
      </c>
      <c r="E54" s="13">
        <f>E53-D53</f>
        <v>57</v>
      </c>
      <c r="F54" s="13">
        <f t="shared" ref="F54:O54" si="8">F53-E53</f>
        <v>46</v>
      </c>
      <c r="G54" s="13">
        <f t="shared" si="8"/>
        <v>44</v>
      </c>
      <c r="H54" s="13">
        <f t="shared" si="8"/>
        <v>65</v>
      </c>
      <c r="I54" s="13">
        <f t="shared" si="8"/>
        <v>86</v>
      </c>
      <c r="J54" s="13">
        <f t="shared" si="8"/>
        <v>61</v>
      </c>
      <c r="K54" s="13">
        <f t="shared" si="8"/>
        <v>79</v>
      </c>
      <c r="L54" s="13">
        <f t="shared" si="8"/>
        <v>83</v>
      </c>
      <c r="M54" s="13">
        <f t="shared" si="8"/>
        <v>16</v>
      </c>
      <c r="N54" s="13">
        <f t="shared" si="8"/>
        <v>-26</v>
      </c>
      <c r="O54" s="13">
        <f t="shared" si="8"/>
        <v>-4</v>
      </c>
      <c r="P54" s="13">
        <f>P53-O53</f>
        <v>-24</v>
      </c>
      <c r="Q54" s="47">
        <f>Q53-P53</f>
        <v>-51</v>
      </c>
      <c r="R54" s="69">
        <f>SUM(E54:Q54)</f>
        <v>432</v>
      </c>
      <c r="S54" s="70">
        <f>R54/$P$53</f>
        <v>0.36828644501278773</v>
      </c>
      <c r="T54" s="9"/>
    </row>
    <row r="55" spans="1:24" x14ac:dyDescent="0.2">
      <c r="S55" s="9"/>
    </row>
    <row r="56" spans="1:24" ht="18.75" x14ac:dyDescent="0.2">
      <c r="C56" s="72" t="s">
        <v>92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</row>
    <row r="57" spans="1:24" x14ac:dyDescent="0.2">
      <c r="B57" s="17" t="s">
        <v>10</v>
      </c>
      <c r="C57" s="7" t="s">
        <v>35</v>
      </c>
      <c r="D57" s="6">
        <v>2006</v>
      </c>
      <c r="E57" s="6">
        <v>2007</v>
      </c>
      <c r="F57" s="6">
        <v>2008</v>
      </c>
      <c r="G57" s="6">
        <v>2009</v>
      </c>
      <c r="H57" s="6">
        <v>2010</v>
      </c>
      <c r="I57" s="6">
        <v>2011</v>
      </c>
      <c r="J57" s="6">
        <v>2012</v>
      </c>
      <c r="K57" s="6">
        <v>2013</v>
      </c>
      <c r="L57" s="6">
        <v>2014</v>
      </c>
      <c r="M57" s="6">
        <v>2015</v>
      </c>
      <c r="N57" s="6">
        <v>2016</v>
      </c>
      <c r="O57" s="6">
        <v>2017</v>
      </c>
      <c r="P57" s="6">
        <v>2018</v>
      </c>
      <c r="Q57" s="44">
        <v>2019</v>
      </c>
      <c r="R57" s="44" t="s">
        <v>86</v>
      </c>
      <c r="S57" s="57" t="s">
        <v>1</v>
      </c>
    </row>
    <row r="58" spans="1:24" s="10" customFormat="1" x14ac:dyDescent="0.2">
      <c r="A58" s="2"/>
      <c r="B58" s="36">
        <v>49</v>
      </c>
      <c r="C58" s="33" t="s">
        <v>3</v>
      </c>
      <c r="D58" s="40">
        <v>159</v>
      </c>
      <c r="E58" s="40">
        <v>347</v>
      </c>
      <c r="F58" s="40">
        <v>380</v>
      </c>
      <c r="G58" s="40">
        <v>579</v>
      </c>
      <c r="H58" s="40">
        <v>853</v>
      </c>
      <c r="I58" s="40">
        <v>1011</v>
      </c>
      <c r="J58" s="40">
        <v>1088</v>
      </c>
      <c r="K58" s="40">
        <v>1162</v>
      </c>
      <c r="L58" s="40">
        <v>1348</v>
      </c>
      <c r="M58" s="40">
        <v>1789</v>
      </c>
      <c r="N58" s="40">
        <v>1649</v>
      </c>
      <c r="O58" s="40">
        <v>1553</v>
      </c>
      <c r="P58" s="40">
        <v>1429</v>
      </c>
      <c r="Q58" s="48">
        <v>1451</v>
      </c>
      <c r="R58" s="48">
        <f t="shared" ref="R58:R88" si="9">AVERAGE(D58:Q58)</f>
        <v>1057</v>
      </c>
      <c r="S58" s="59">
        <f t="shared" ref="S58:S88" si="10">R58/$R$89</f>
        <v>0.17470661849779226</v>
      </c>
      <c r="T58" s="20"/>
    </row>
    <row r="59" spans="1:24" x14ac:dyDescent="0.2">
      <c r="A59" s="3">
        <v>1</v>
      </c>
      <c r="B59" s="37" t="s">
        <v>57</v>
      </c>
      <c r="C59" s="32" t="s">
        <v>15</v>
      </c>
      <c r="D59" s="41">
        <v>35</v>
      </c>
      <c r="E59" s="41">
        <v>26</v>
      </c>
      <c r="F59" s="41">
        <v>56</v>
      </c>
      <c r="G59" s="41">
        <v>77</v>
      </c>
      <c r="H59" s="41">
        <v>195</v>
      </c>
      <c r="I59" s="41">
        <v>300</v>
      </c>
      <c r="J59" s="41">
        <v>273</v>
      </c>
      <c r="K59" s="41">
        <v>365</v>
      </c>
      <c r="L59" s="41">
        <v>407</v>
      </c>
      <c r="M59" s="41">
        <v>378</v>
      </c>
      <c r="N59" s="41">
        <v>384</v>
      </c>
      <c r="O59" s="41">
        <v>421</v>
      </c>
      <c r="P59" s="41">
        <v>427</v>
      </c>
      <c r="Q59" s="49">
        <v>371</v>
      </c>
      <c r="R59" s="49">
        <f t="shared" si="9"/>
        <v>265.35714285714283</v>
      </c>
      <c r="S59" s="58">
        <f t="shared" si="10"/>
        <v>4.3859649122807015E-2</v>
      </c>
    </row>
    <row r="60" spans="1:24" x14ac:dyDescent="0.2">
      <c r="A60" s="3">
        <v>2</v>
      </c>
      <c r="B60" s="37" t="s">
        <v>58</v>
      </c>
      <c r="C60" s="32" t="s">
        <v>13</v>
      </c>
      <c r="D60" s="41">
        <v>23</v>
      </c>
      <c r="E60" s="41">
        <v>123</v>
      </c>
      <c r="F60" s="41">
        <v>110</v>
      </c>
      <c r="G60" s="41">
        <v>319</v>
      </c>
      <c r="H60" s="41">
        <v>431</v>
      </c>
      <c r="I60" s="41">
        <v>456</v>
      </c>
      <c r="J60" s="41">
        <v>504</v>
      </c>
      <c r="K60" s="41">
        <v>478</v>
      </c>
      <c r="L60" s="41">
        <v>577</v>
      </c>
      <c r="M60" s="41">
        <v>1026</v>
      </c>
      <c r="N60" s="41">
        <v>989</v>
      </c>
      <c r="O60" s="41">
        <v>791</v>
      </c>
      <c r="P60" s="41">
        <v>561</v>
      </c>
      <c r="Q60" s="49">
        <v>484</v>
      </c>
      <c r="R60" s="49">
        <f t="shared" si="9"/>
        <v>490.85714285714283</v>
      </c>
      <c r="S60" s="58">
        <f t="shared" si="10"/>
        <v>8.1131496304691741E-2</v>
      </c>
    </row>
    <row r="61" spans="1:24" ht="25.5" x14ac:dyDescent="0.2">
      <c r="A61" s="3">
        <v>3</v>
      </c>
      <c r="B61" s="37" t="s">
        <v>59</v>
      </c>
      <c r="C61" s="32" t="s">
        <v>14</v>
      </c>
      <c r="D61" s="41">
        <v>64</v>
      </c>
      <c r="E61" s="41">
        <v>125</v>
      </c>
      <c r="F61" s="41">
        <v>104</v>
      </c>
      <c r="G61" s="41">
        <v>145</v>
      </c>
      <c r="H61" s="41">
        <v>185</v>
      </c>
      <c r="I61" s="54">
        <v>216</v>
      </c>
      <c r="J61" s="41">
        <v>270</v>
      </c>
      <c r="K61" s="41">
        <v>272</v>
      </c>
      <c r="L61" s="41">
        <v>331</v>
      </c>
      <c r="M61" s="41">
        <v>351</v>
      </c>
      <c r="N61" s="41">
        <v>255</v>
      </c>
      <c r="O61" s="41">
        <v>319</v>
      </c>
      <c r="P61" s="41">
        <v>426</v>
      </c>
      <c r="Q61" s="49">
        <v>577</v>
      </c>
      <c r="R61" s="49">
        <f t="shared" si="9"/>
        <v>260</v>
      </c>
      <c r="S61" s="58">
        <f t="shared" si="10"/>
        <v>4.2974191872683053E-2</v>
      </c>
    </row>
    <row r="62" spans="1:24" x14ac:dyDescent="0.2">
      <c r="A62" s="3">
        <v>4</v>
      </c>
      <c r="B62" s="37" t="s">
        <v>60</v>
      </c>
      <c r="C62" s="32" t="s">
        <v>28</v>
      </c>
      <c r="D62" s="41">
        <v>11</v>
      </c>
      <c r="E62" s="41">
        <v>30</v>
      </c>
      <c r="F62" s="41">
        <v>27</v>
      </c>
      <c r="G62" s="41">
        <v>9</v>
      </c>
      <c r="H62" s="41">
        <v>6</v>
      </c>
      <c r="I62" s="41">
        <v>5</v>
      </c>
      <c r="J62" s="41">
        <v>4</v>
      </c>
      <c r="K62" s="41">
        <v>3</v>
      </c>
      <c r="L62" s="41">
        <v>2</v>
      </c>
      <c r="M62" s="41">
        <v>2</v>
      </c>
      <c r="N62" s="41">
        <v>0</v>
      </c>
      <c r="O62" s="41">
        <v>2</v>
      </c>
      <c r="P62" s="41">
        <v>3</v>
      </c>
      <c r="Q62" s="49">
        <v>2</v>
      </c>
      <c r="R62" s="49">
        <f t="shared" si="9"/>
        <v>7.5714285714285712</v>
      </c>
      <c r="S62" s="58">
        <f t="shared" si="10"/>
        <v>1.2514462468418692E-3</v>
      </c>
    </row>
    <row r="63" spans="1:24" ht="25.5" x14ac:dyDescent="0.2">
      <c r="A63" s="3">
        <v>5</v>
      </c>
      <c r="B63" s="37" t="s">
        <v>61</v>
      </c>
      <c r="C63" s="32" t="s">
        <v>22</v>
      </c>
      <c r="D63" s="41">
        <v>26</v>
      </c>
      <c r="E63" s="41">
        <v>43</v>
      </c>
      <c r="F63" s="41">
        <v>83</v>
      </c>
      <c r="G63" s="41">
        <v>29</v>
      </c>
      <c r="H63" s="41">
        <v>36</v>
      </c>
      <c r="I63" s="41">
        <v>34</v>
      </c>
      <c r="J63" s="41">
        <v>37</v>
      </c>
      <c r="K63" s="41">
        <v>44</v>
      </c>
      <c r="L63" s="41">
        <v>31</v>
      </c>
      <c r="M63" s="41">
        <v>32</v>
      </c>
      <c r="N63" s="41">
        <v>21</v>
      </c>
      <c r="O63" s="41">
        <v>20</v>
      </c>
      <c r="P63" s="41">
        <v>12</v>
      </c>
      <c r="Q63" s="49">
        <v>17</v>
      </c>
      <c r="R63" s="49">
        <f t="shared" si="9"/>
        <v>33.214285714285715</v>
      </c>
      <c r="S63" s="58">
        <f t="shared" si="10"/>
        <v>5.4898349507685774E-3</v>
      </c>
    </row>
    <row r="64" spans="1:24" s="10" customFormat="1" x14ac:dyDescent="0.2">
      <c r="A64" s="2"/>
      <c r="B64" s="36">
        <v>50</v>
      </c>
      <c r="C64" s="33" t="s">
        <v>4</v>
      </c>
      <c r="D64" s="5">
        <v>19</v>
      </c>
      <c r="E64" s="5">
        <v>25</v>
      </c>
      <c r="F64" s="5">
        <v>23</v>
      </c>
      <c r="G64" s="5">
        <v>16</v>
      </c>
      <c r="H64" s="5">
        <v>17</v>
      </c>
      <c r="I64" s="5">
        <v>63</v>
      </c>
      <c r="J64" s="5">
        <v>43</v>
      </c>
      <c r="K64" s="5">
        <v>31</v>
      </c>
      <c r="L64" s="5">
        <v>32</v>
      </c>
      <c r="M64" s="5">
        <v>45</v>
      </c>
      <c r="N64" s="5">
        <v>85</v>
      </c>
      <c r="O64" s="5">
        <v>55</v>
      </c>
      <c r="P64" s="5">
        <v>76</v>
      </c>
      <c r="Q64" s="46">
        <v>84</v>
      </c>
      <c r="R64" s="46">
        <f t="shared" si="9"/>
        <v>43.857142857142854</v>
      </c>
      <c r="S64" s="59">
        <f t="shared" si="10"/>
        <v>7.2489433543481852E-3</v>
      </c>
    </row>
    <row r="65" spans="1:19" x14ac:dyDescent="0.2">
      <c r="A65" s="3">
        <v>6</v>
      </c>
      <c r="B65" s="37" t="s">
        <v>62</v>
      </c>
      <c r="C65" s="32" t="s">
        <v>63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9">
        <v>0</v>
      </c>
      <c r="R65" s="49">
        <f t="shared" si="9"/>
        <v>0</v>
      </c>
      <c r="S65" s="58">
        <f t="shared" si="10"/>
        <v>0</v>
      </c>
    </row>
    <row r="66" spans="1:19" x14ac:dyDescent="0.2">
      <c r="A66" s="3">
        <v>7</v>
      </c>
      <c r="B66" s="37" t="s">
        <v>64</v>
      </c>
      <c r="C66" s="32" t="s">
        <v>33</v>
      </c>
      <c r="D66" s="41">
        <v>0</v>
      </c>
      <c r="E66" s="41">
        <v>3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9">
        <v>0</v>
      </c>
      <c r="R66" s="49">
        <f t="shared" si="9"/>
        <v>0.21428571428571427</v>
      </c>
      <c r="S66" s="58">
        <f t="shared" si="10"/>
        <v>3.5418290004958563E-5</v>
      </c>
    </row>
    <row r="67" spans="1:19" ht="25.5" x14ac:dyDescent="0.2">
      <c r="A67" s="3">
        <v>8</v>
      </c>
      <c r="B67" s="37" t="s">
        <v>65</v>
      </c>
      <c r="C67" s="32" t="s">
        <v>29</v>
      </c>
      <c r="D67" s="41">
        <v>16</v>
      </c>
      <c r="E67" s="41">
        <v>18</v>
      </c>
      <c r="F67" s="41">
        <v>13</v>
      </c>
      <c r="G67" s="41">
        <v>10</v>
      </c>
      <c r="H67" s="41">
        <v>8</v>
      </c>
      <c r="I67" s="41">
        <v>6</v>
      </c>
      <c r="J67" s="41">
        <v>5</v>
      </c>
      <c r="K67" s="41">
        <v>3</v>
      </c>
      <c r="L67" s="41">
        <v>3</v>
      </c>
      <c r="M67" s="41">
        <v>3</v>
      </c>
      <c r="N67" s="41">
        <v>7</v>
      </c>
      <c r="O67" s="41">
        <v>11</v>
      </c>
      <c r="P67" s="41">
        <v>12</v>
      </c>
      <c r="Q67" s="49">
        <v>14</v>
      </c>
      <c r="R67" s="49">
        <f t="shared" si="9"/>
        <v>9.2142857142857135</v>
      </c>
      <c r="S67" s="58">
        <f t="shared" si="10"/>
        <v>1.522986470213218E-3</v>
      </c>
    </row>
    <row r="68" spans="1:19" x14ac:dyDescent="0.2">
      <c r="A68" s="3">
        <v>9</v>
      </c>
      <c r="B68" s="37" t="s">
        <v>66</v>
      </c>
      <c r="C68" s="32" t="s">
        <v>27</v>
      </c>
      <c r="D68" s="41">
        <v>3</v>
      </c>
      <c r="E68" s="41">
        <v>4</v>
      </c>
      <c r="F68" s="41">
        <v>10</v>
      </c>
      <c r="G68" s="41">
        <v>6</v>
      </c>
      <c r="H68" s="41">
        <v>9</v>
      </c>
      <c r="I68" s="41">
        <v>57</v>
      </c>
      <c r="J68" s="41">
        <v>38</v>
      </c>
      <c r="K68" s="41">
        <v>28</v>
      </c>
      <c r="L68" s="41">
        <v>29</v>
      </c>
      <c r="M68" s="41">
        <v>42</v>
      </c>
      <c r="N68" s="41">
        <v>78</v>
      </c>
      <c r="O68" s="41">
        <v>44</v>
      </c>
      <c r="P68" s="41">
        <v>64</v>
      </c>
      <c r="Q68" s="49">
        <v>70</v>
      </c>
      <c r="R68" s="49">
        <f t="shared" si="9"/>
        <v>34.428571428571431</v>
      </c>
      <c r="S68" s="58">
        <f t="shared" si="10"/>
        <v>5.6905385941300093E-3</v>
      </c>
    </row>
    <row r="69" spans="1:19" s="10" customFormat="1" x14ac:dyDescent="0.2">
      <c r="A69" s="2"/>
      <c r="B69" s="36">
        <v>55</v>
      </c>
      <c r="C69" s="33" t="s">
        <v>5</v>
      </c>
      <c r="D69" s="5">
        <v>2587</v>
      </c>
      <c r="E69" s="5">
        <v>2589</v>
      </c>
      <c r="F69" s="5">
        <v>2789</v>
      </c>
      <c r="G69" s="5">
        <v>3044</v>
      </c>
      <c r="H69" s="5">
        <v>3327</v>
      </c>
      <c r="I69" s="5">
        <v>3520</v>
      </c>
      <c r="J69" s="5">
        <v>3893</v>
      </c>
      <c r="K69" s="5">
        <v>4078</v>
      </c>
      <c r="L69" s="5">
        <v>4435</v>
      </c>
      <c r="M69" s="5">
        <v>4618</v>
      </c>
      <c r="N69" s="5">
        <v>4635</v>
      </c>
      <c r="O69" s="5">
        <v>4543</v>
      </c>
      <c r="P69" s="5">
        <v>4574</v>
      </c>
      <c r="Q69" s="46">
        <v>4552</v>
      </c>
      <c r="R69" s="46">
        <f t="shared" si="9"/>
        <v>3798.8571428571427</v>
      </c>
      <c r="S69" s="59">
        <f t="shared" si="10"/>
        <v>0.62789544520790541</v>
      </c>
    </row>
    <row r="70" spans="1:19" x14ac:dyDescent="0.2">
      <c r="A70" s="3">
        <v>10</v>
      </c>
      <c r="B70" s="37" t="s">
        <v>67</v>
      </c>
      <c r="C70" s="32" t="s">
        <v>11</v>
      </c>
      <c r="D70" s="41">
        <v>2266</v>
      </c>
      <c r="E70" s="41">
        <v>2325</v>
      </c>
      <c r="F70" s="41">
        <v>2491</v>
      </c>
      <c r="G70" s="41">
        <v>2696</v>
      </c>
      <c r="H70" s="41">
        <v>2998</v>
      </c>
      <c r="I70" s="41">
        <v>3173</v>
      </c>
      <c r="J70" s="41">
        <v>3396</v>
      </c>
      <c r="K70" s="41">
        <v>3575</v>
      </c>
      <c r="L70" s="41">
        <v>3934</v>
      </c>
      <c r="M70" s="41">
        <v>4149</v>
      </c>
      <c r="N70" s="41">
        <v>4139</v>
      </c>
      <c r="O70" s="41">
        <v>4101</v>
      </c>
      <c r="P70" s="41">
        <v>4166</v>
      </c>
      <c r="Q70" s="49">
        <v>4211</v>
      </c>
      <c r="R70" s="49">
        <f t="shared" si="9"/>
        <v>3401.4285714285716</v>
      </c>
      <c r="S70" s="58">
        <f t="shared" si="10"/>
        <v>0.56220632334537557</v>
      </c>
    </row>
    <row r="71" spans="1:19" x14ac:dyDescent="0.2">
      <c r="A71" s="3">
        <v>11</v>
      </c>
      <c r="B71" s="37" t="s">
        <v>68</v>
      </c>
      <c r="C71" s="32" t="s">
        <v>19</v>
      </c>
      <c r="D71" s="41">
        <v>110</v>
      </c>
      <c r="E71" s="41">
        <v>86</v>
      </c>
      <c r="F71" s="41">
        <v>97</v>
      </c>
      <c r="G71" s="41">
        <v>108</v>
      </c>
      <c r="H71" s="41">
        <v>112</v>
      </c>
      <c r="I71" s="41">
        <v>112</v>
      </c>
      <c r="J71" s="41">
        <v>142</v>
      </c>
      <c r="K71" s="41">
        <v>128</v>
      </c>
      <c r="L71" s="41">
        <v>139</v>
      </c>
      <c r="M71" s="41">
        <v>142</v>
      </c>
      <c r="N71" s="41">
        <v>150</v>
      </c>
      <c r="O71" s="41">
        <v>119</v>
      </c>
      <c r="P71" s="41">
        <v>97</v>
      </c>
      <c r="Q71" s="49">
        <v>61</v>
      </c>
      <c r="R71" s="55">
        <f t="shared" si="9"/>
        <v>114.5</v>
      </c>
      <c r="S71" s="58">
        <f t="shared" si="10"/>
        <v>1.8925172959316193E-2</v>
      </c>
    </row>
    <row r="72" spans="1:19" x14ac:dyDescent="0.2">
      <c r="A72" s="3">
        <v>12</v>
      </c>
      <c r="B72" s="37" t="s">
        <v>69</v>
      </c>
      <c r="C72" s="32" t="s">
        <v>25</v>
      </c>
      <c r="D72" s="41">
        <v>31</v>
      </c>
      <c r="E72" s="41">
        <v>39</v>
      </c>
      <c r="F72" s="41">
        <v>33</v>
      </c>
      <c r="G72" s="41">
        <v>22</v>
      </c>
      <c r="H72" s="41">
        <v>20</v>
      </c>
      <c r="I72" s="41">
        <v>26</v>
      </c>
      <c r="J72" s="41">
        <v>35</v>
      </c>
      <c r="K72" s="41">
        <v>30</v>
      </c>
      <c r="L72" s="41">
        <v>40</v>
      </c>
      <c r="M72" s="41">
        <v>34</v>
      </c>
      <c r="N72" s="41">
        <v>33</v>
      </c>
      <c r="O72" s="41">
        <v>31</v>
      </c>
      <c r="P72" s="41">
        <v>6</v>
      </c>
      <c r="Q72" s="49">
        <v>7</v>
      </c>
      <c r="R72" s="55">
        <f t="shared" si="9"/>
        <v>27.642857142857142</v>
      </c>
      <c r="S72" s="58">
        <f t="shared" si="10"/>
        <v>4.5689594106396543E-3</v>
      </c>
    </row>
    <row r="73" spans="1:19" x14ac:dyDescent="0.2">
      <c r="A73" s="3">
        <v>13</v>
      </c>
      <c r="B73" s="37" t="s">
        <v>70</v>
      </c>
      <c r="C73" s="32" t="s">
        <v>30</v>
      </c>
      <c r="D73" s="41">
        <v>9</v>
      </c>
      <c r="E73" s="41">
        <v>12</v>
      </c>
      <c r="F73" s="41">
        <v>8</v>
      </c>
      <c r="G73" s="41">
        <v>6</v>
      </c>
      <c r="H73" s="41">
        <v>7</v>
      </c>
      <c r="I73" s="41">
        <v>4</v>
      </c>
      <c r="J73" s="41">
        <v>8</v>
      </c>
      <c r="K73" s="41">
        <v>9</v>
      </c>
      <c r="L73" s="41">
        <v>5</v>
      </c>
      <c r="M73" s="41">
        <v>13</v>
      </c>
      <c r="N73" s="41">
        <v>9</v>
      </c>
      <c r="O73" s="41">
        <v>12</v>
      </c>
      <c r="P73" s="41">
        <v>9</v>
      </c>
      <c r="Q73" s="49">
        <v>12</v>
      </c>
      <c r="R73" s="55">
        <f t="shared" si="9"/>
        <v>8.7857142857142865</v>
      </c>
      <c r="S73" s="58">
        <f t="shared" si="10"/>
        <v>1.4521498902033011E-3</v>
      </c>
    </row>
    <row r="74" spans="1:19" x14ac:dyDescent="0.2">
      <c r="A74" s="3">
        <v>14</v>
      </c>
      <c r="B74" s="37" t="s">
        <v>71</v>
      </c>
      <c r="C74" s="32" t="s">
        <v>21</v>
      </c>
      <c r="D74" s="41">
        <v>15</v>
      </c>
      <c r="E74" s="41">
        <v>36</v>
      </c>
      <c r="F74" s="41">
        <v>29</v>
      </c>
      <c r="G74" s="41">
        <v>27</v>
      </c>
      <c r="H74" s="41">
        <v>20</v>
      </c>
      <c r="I74" s="41">
        <v>40</v>
      </c>
      <c r="J74" s="41">
        <v>74</v>
      </c>
      <c r="K74" s="41">
        <v>78</v>
      </c>
      <c r="L74" s="41">
        <v>87</v>
      </c>
      <c r="M74" s="41">
        <v>69</v>
      </c>
      <c r="N74" s="41">
        <v>100</v>
      </c>
      <c r="O74" s="41">
        <v>76</v>
      </c>
      <c r="P74" s="41">
        <v>73</v>
      </c>
      <c r="Q74" s="49">
        <v>73</v>
      </c>
      <c r="R74" s="55">
        <f t="shared" si="9"/>
        <v>56.928571428571431</v>
      </c>
      <c r="S74" s="58">
        <f t="shared" si="10"/>
        <v>9.4094590446506584E-3</v>
      </c>
    </row>
    <row r="75" spans="1:19" x14ac:dyDescent="0.2">
      <c r="A75" s="3">
        <v>15</v>
      </c>
      <c r="B75" s="37" t="s">
        <v>72</v>
      </c>
      <c r="C75" s="32" t="s">
        <v>16</v>
      </c>
      <c r="D75" s="41">
        <v>156</v>
      </c>
      <c r="E75" s="41">
        <v>91</v>
      </c>
      <c r="F75" s="41">
        <v>131</v>
      </c>
      <c r="G75" s="41">
        <v>185</v>
      </c>
      <c r="H75" s="41">
        <v>170</v>
      </c>
      <c r="I75" s="41">
        <v>165</v>
      </c>
      <c r="J75" s="41">
        <v>238</v>
      </c>
      <c r="K75" s="41">
        <v>258</v>
      </c>
      <c r="L75" s="41">
        <v>230</v>
      </c>
      <c r="M75" s="41">
        <v>211</v>
      </c>
      <c r="N75" s="41">
        <v>204</v>
      </c>
      <c r="O75" s="41">
        <v>204</v>
      </c>
      <c r="P75" s="41">
        <v>223</v>
      </c>
      <c r="Q75" s="49">
        <v>188</v>
      </c>
      <c r="R75" s="55">
        <f t="shared" si="9"/>
        <v>189.57142857142858</v>
      </c>
      <c r="S75" s="58">
        <f t="shared" si="10"/>
        <v>3.133338055772001E-2</v>
      </c>
    </row>
    <row r="76" spans="1:19" s="10" customFormat="1" x14ac:dyDescent="0.2">
      <c r="A76" s="2"/>
      <c r="B76" s="36">
        <v>79</v>
      </c>
      <c r="C76" s="33" t="s">
        <v>6</v>
      </c>
      <c r="D76" s="5">
        <v>594</v>
      </c>
      <c r="E76" s="5">
        <v>729</v>
      </c>
      <c r="F76" s="5">
        <v>755</v>
      </c>
      <c r="G76" s="5">
        <v>876</v>
      </c>
      <c r="H76" s="5">
        <v>801</v>
      </c>
      <c r="I76" s="5">
        <v>894</v>
      </c>
      <c r="J76" s="5">
        <v>956</v>
      </c>
      <c r="K76" s="5">
        <v>982</v>
      </c>
      <c r="L76" s="5">
        <v>776</v>
      </c>
      <c r="M76" s="5">
        <v>808</v>
      </c>
      <c r="N76" s="5">
        <v>741</v>
      </c>
      <c r="O76" s="5">
        <v>762</v>
      </c>
      <c r="P76" s="5">
        <v>770</v>
      </c>
      <c r="Q76" s="46">
        <v>757</v>
      </c>
      <c r="R76" s="56">
        <f t="shared" si="9"/>
        <v>800.07142857142856</v>
      </c>
      <c r="S76" s="59">
        <f t="shared" si="10"/>
        <v>0.13224008878184695</v>
      </c>
    </row>
    <row r="77" spans="1:19" x14ac:dyDescent="0.2">
      <c r="A77" s="3">
        <v>16</v>
      </c>
      <c r="B77" s="37" t="s">
        <v>73</v>
      </c>
      <c r="C77" s="32" t="s">
        <v>12</v>
      </c>
      <c r="D77" s="41">
        <v>583</v>
      </c>
      <c r="E77" s="41">
        <v>720</v>
      </c>
      <c r="F77" s="41">
        <v>745</v>
      </c>
      <c r="G77" s="41">
        <v>868</v>
      </c>
      <c r="H77" s="41">
        <v>780</v>
      </c>
      <c r="I77" s="41">
        <v>855</v>
      </c>
      <c r="J77" s="41">
        <v>922</v>
      </c>
      <c r="K77" s="41">
        <v>929</v>
      </c>
      <c r="L77" s="41">
        <v>720</v>
      </c>
      <c r="M77" s="41">
        <v>775</v>
      </c>
      <c r="N77" s="41">
        <v>704</v>
      </c>
      <c r="O77" s="41">
        <v>737</v>
      </c>
      <c r="P77" s="41">
        <v>710</v>
      </c>
      <c r="Q77" s="49">
        <v>703</v>
      </c>
      <c r="R77" s="55">
        <f t="shared" si="9"/>
        <v>767.92857142857144</v>
      </c>
      <c r="S77" s="58">
        <f t="shared" si="10"/>
        <v>0.12692734528110317</v>
      </c>
    </row>
    <row r="78" spans="1:19" x14ac:dyDescent="0.2">
      <c r="A78" s="3">
        <v>17</v>
      </c>
      <c r="B78" s="37" t="s">
        <v>74</v>
      </c>
      <c r="C78" s="32" t="s">
        <v>26</v>
      </c>
      <c r="D78" s="41">
        <v>11</v>
      </c>
      <c r="E78" s="41">
        <v>9</v>
      </c>
      <c r="F78" s="41">
        <v>10</v>
      </c>
      <c r="G78" s="41">
        <v>8</v>
      </c>
      <c r="H78" s="41">
        <v>21</v>
      </c>
      <c r="I78" s="41">
        <v>39</v>
      </c>
      <c r="J78" s="41">
        <v>34</v>
      </c>
      <c r="K78" s="41">
        <v>53</v>
      </c>
      <c r="L78" s="41">
        <v>56</v>
      </c>
      <c r="M78" s="41">
        <v>33</v>
      </c>
      <c r="N78" s="41">
        <v>37</v>
      </c>
      <c r="O78" s="41">
        <v>25</v>
      </c>
      <c r="P78" s="41">
        <v>60</v>
      </c>
      <c r="Q78" s="49">
        <v>54</v>
      </c>
      <c r="R78" s="49">
        <f t="shared" si="9"/>
        <v>32.142857142857146</v>
      </c>
      <c r="S78" s="58">
        <f t="shared" si="10"/>
        <v>5.312743500743785E-3</v>
      </c>
    </row>
    <row r="79" spans="1:19" s="10" customFormat="1" ht="25.5" x14ac:dyDescent="0.2">
      <c r="A79" s="2"/>
      <c r="B79" s="36">
        <v>82</v>
      </c>
      <c r="C79" s="33" t="s">
        <v>7</v>
      </c>
      <c r="D79" s="5">
        <v>45</v>
      </c>
      <c r="E79" s="5">
        <v>73</v>
      </c>
      <c r="F79" s="5">
        <v>101</v>
      </c>
      <c r="G79" s="5">
        <v>110</v>
      </c>
      <c r="H79" s="5">
        <v>74</v>
      </c>
      <c r="I79" s="5">
        <v>145</v>
      </c>
      <c r="J79" s="5">
        <v>195</v>
      </c>
      <c r="K79" s="5">
        <v>282</v>
      </c>
      <c r="L79" s="5">
        <v>284</v>
      </c>
      <c r="M79" s="5">
        <v>300</v>
      </c>
      <c r="N79" s="5">
        <v>315</v>
      </c>
      <c r="O79" s="5">
        <v>284</v>
      </c>
      <c r="P79" s="5">
        <v>303</v>
      </c>
      <c r="Q79" s="46">
        <v>274</v>
      </c>
      <c r="R79" s="46">
        <f t="shared" si="9"/>
        <v>198.92857142857142</v>
      </c>
      <c r="S79" s="59">
        <f t="shared" si="10"/>
        <v>3.287997922126986E-2</v>
      </c>
    </row>
    <row r="80" spans="1:19" x14ac:dyDescent="0.2">
      <c r="A80" s="3">
        <v>18</v>
      </c>
      <c r="B80" s="37" t="s">
        <v>75</v>
      </c>
      <c r="C80" s="32" t="s">
        <v>18</v>
      </c>
      <c r="D80" s="41">
        <v>45</v>
      </c>
      <c r="E80" s="41">
        <v>73</v>
      </c>
      <c r="F80" s="41">
        <v>101</v>
      </c>
      <c r="G80" s="41">
        <v>110</v>
      </c>
      <c r="H80" s="41">
        <v>74</v>
      </c>
      <c r="I80" s="41">
        <v>145</v>
      </c>
      <c r="J80" s="41">
        <v>195</v>
      </c>
      <c r="K80" s="41">
        <v>282</v>
      </c>
      <c r="L80" s="41">
        <v>284</v>
      </c>
      <c r="M80" s="41">
        <v>300</v>
      </c>
      <c r="N80" s="41">
        <v>315</v>
      </c>
      <c r="O80" s="41">
        <v>284</v>
      </c>
      <c r="P80" s="41">
        <v>303</v>
      </c>
      <c r="Q80" s="49">
        <v>274</v>
      </c>
      <c r="R80" s="49">
        <f t="shared" si="9"/>
        <v>198.92857142857142</v>
      </c>
      <c r="S80" s="58">
        <f t="shared" si="10"/>
        <v>3.287997922126986E-2</v>
      </c>
    </row>
    <row r="81" spans="1:19" s="10" customFormat="1" x14ac:dyDescent="0.2">
      <c r="A81" s="2"/>
      <c r="B81" s="36">
        <v>90</v>
      </c>
      <c r="C81" s="34" t="s">
        <v>17</v>
      </c>
      <c r="D81" s="5">
        <v>15</v>
      </c>
      <c r="E81" s="5">
        <v>14</v>
      </c>
      <c r="F81" s="5">
        <v>7</v>
      </c>
      <c r="G81" s="5">
        <v>3</v>
      </c>
      <c r="H81" s="5">
        <v>28</v>
      </c>
      <c r="I81" s="5">
        <v>56</v>
      </c>
      <c r="J81" s="5">
        <v>104</v>
      </c>
      <c r="K81" s="5">
        <v>124</v>
      </c>
      <c r="L81" s="5">
        <v>98</v>
      </c>
      <c r="M81" s="5">
        <v>108</v>
      </c>
      <c r="N81" s="5">
        <v>101</v>
      </c>
      <c r="O81" s="5">
        <v>100</v>
      </c>
      <c r="P81" s="5">
        <v>74</v>
      </c>
      <c r="Q81" s="46">
        <v>65</v>
      </c>
      <c r="R81" s="46">
        <f t="shared" si="9"/>
        <v>64.071428571428569</v>
      </c>
      <c r="S81" s="59">
        <f t="shared" si="10"/>
        <v>1.059006871148261E-2</v>
      </c>
    </row>
    <row r="82" spans="1:19" x14ac:dyDescent="0.2">
      <c r="A82" s="3">
        <v>19</v>
      </c>
      <c r="B82" s="37" t="s">
        <v>76</v>
      </c>
      <c r="C82" s="32" t="s">
        <v>32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1</v>
      </c>
      <c r="J82" s="41">
        <v>0</v>
      </c>
      <c r="K82" s="41">
        <v>0</v>
      </c>
      <c r="L82" s="41">
        <v>0</v>
      </c>
      <c r="M82" s="41">
        <v>3</v>
      </c>
      <c r="N82" s="41">
        <v>3</v>
      </c>
      <c r="O82" s="41">
        <v>0</v>
      </c>
      <c r="P82" s="41">
        <v>0</v>
      </c>
      <c r="Q82" s="49">
        <v>0</v>
      </c>
      <c r="R82" s="49">
        <f t="shared" si="9"/>
        <v>0.5</v>
      </c>
      <c r="S82" s="58">
        <f t="shared" si="10"/>
        <v>8.264267667823665E-5</v>
      </c>
    </row>
    <row r="83" spans="1:19" x14ac:dyDescent="0.2">
      <c r="A83" s="3">
        <v>20</v>
      </c>
      <c r="B83" s="37" t="s">
        <v>77</v>
      </c>
      <c r="C83" s="35" t="s">
        <v>20</v>
      </c>
      <c r="D83" s="41">
        <v>0</v>
      </c>
      <c r="E83" s="41">
        <v>0</v>
      </c>
      <c r="F83" s="41">
        <v>0</v>
      </c>
      <c r="G83" s="41">
        <v>2</v>
      </c>
      <c r="H83" s="41">
        <v>28</v>
      </c>
      <c r="I83" s="41">
        <v>52</v>
      </c>
      <c r="J83" s="41">
        <v>103</v>
      </c>
      <c r="K83" s="41">
        <v>124</v>
      </c>
      <c r="L83" s="41">
        <v>98</v>
      </c>
      <c r="M83" s="41">
        <v>101</v>
      </c>
      <c r="N83" s="41">
        <v>98</v>
      </c>
      <c r="O83" s="41">
        <v>100</v>
      </c>
      <c r="P83" s="41">
        <v>74</v>
      </c>
      <c r="Q83" s="49">
        <v>57</v>
      </c>
      <c r="R83" s="49">
        <f t="shared" si="9"/>
        <v>59.785714285714285</v>
      </c>
      <c r="S83" s="58">
        <f t="shared" si="10"/>
        <v>9.8817029113834384E-3</v>
      </c>
    </row>
    <row r="84" spans="1:19" x14ac:dyDescent="0.2">
      <c r="A84" s="3">
        <v>21</v>
      </c>
      <c r="B84" s="37" t="s">
        <v>78</v>
      </c>
      <c r="C84" s="32" t="s">
        <v>31</v>
      </c>
      <c r="D84" s="41">
        <v>15</v>
      </c>
      <c r="E84" s="41">
        <v>14</v>
      </c>
      <c r="F84" s="41">
        <v>7</v>
      </c>
      <c r="G84" s="41">
        <v>1</v>
      </c>
      <c r="H84" s="41">
        <v>0</v>
      </c>
      <c r="I84" s="41">
        <v>3</v>
      </c>
      <c r="J84" s="41">
        <v>1</v>
      </c>
      <c r="K84" s="41">
        <v>0</v>
      </c>
      <c r="L84" s="41">
        <v>0</v>
      </c>
      <c r="M84" s="41">
        <v>4</v>
      </c>
      <c r="N84" s="41">
        <v>0</v>
      </c>
      <c r="O84" s="41">
        <v>0</v>
      </c>
      <c r="P84" s="41">
        <v>0</v>
      </c>
      <c r="Q84" s="49">
        <v>8</v>
      </c>
      <c r="R84" s="49">
        <f t="shared" si="9"/>
        <v>3.7857142857142856</v>
      </c>
      <c r="S84" s="58">
        <f t="shared" si="10"/>
        <v>6.2572312342093462E-4</v>
      </c>
    </row>
    <row r="85" spans="1:19" x14ac:dyDescent="0.2">
      <c r="A85" s="3">
        <v>22</v>
      </c>
      <c r="B85" s="37" t="s">
        <v>79</v>
      </c>
      <c r="C85" s="35" t="s">
        <v>80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9">
        <v>0</v>
      </c>
      <c r="R85" s="49">
        <f t="shared" si="9"/>
        <v>0</v>
      </c>
      <c r="S85" s="58">
        <f t="shared" si="10"/>
        <v>0</v>
      </c>
    </row>
    <row r="86" spans="1:19" s="10" customFormat="1" x14ac:dyDescent="0.2">
      <c r="A86" s="2"/>
      <c r="B86" s="36">
        <v>93</v>
      </c>
      <c r="C86" s="33" t="s">
        <v>8</v>
      </c>
      <c r="D86" s="5">
        <v>19</v>
      </c>
      <c r="E86" s="5">
        <v>22</v>
      </c>
      <c r="F86" s="5">
        <v>13</v>
      </c>
      <c r="G86" s="5">
        <v>36</v>
      </c>
      <c r="H86" s="5">
        <v>25</v>
      </c>
      <c r="I86" s="5">
        <v>40</v>
      </c>
      <c r="J86" s="5">
        <v>61</v>
      </c>
      <c r="K86" s="5">
        <v>81</v>
      </c>
      <c r="L86" s="5">
        <v>137</v>
      </c>
      <c r="M86" s="5">
        <v>148</v>
      </c>
      <c r="N86" s="5">
        <v>144</v>
      </c>
      <c r="O86" s="5">
        <v>134</v>
      </c>
      <c r="P86" s="5">
        <v>167</v>
      </c>
      <c r="Q86" s="46">
        <v>196</v>
      </c>
      <c r="R86" s="46">
        <f t="shared" si="9"/>
        <v>87.357142857142861</v>
      </c>
      <c r="S86" s="59">
        <f t="shared" si="10"/>
        <v>1.4438856225354775E-2</v>
      </c>
    </row>
    <row r="87" spans="1:19" x14ac:dyDescent="0.2">
      <c r="A87" s="3">
        <v>23</v>
      </c>
      <c r="B87" s="37" t="s">
        <v>81</v>
      </c>
      <c r="C87" s="35" t="s">
        <v>24</v>
      </c>
      <c r="D87" s="41">
        <v>15</v>
      </c>
      <c r="E87" s="41">
        <v>20</v>
      </c>
      <c r="F87" s="41">
        <v>11</v>
      </c>
      <c r="G87" s="41">
        <v>24</v>
      </c>
      <c r="H87" s="41">
        <v>15</v>
      </c>
      <c r="I87" s="41">
        <v>15</v>
      </c>
      <c r="J87" s="41">
        <v>18</v>
      </c>
      <c r="K87" s="41">
        <v>19</v>
      </c>
      <c r="L87" s="41">
        <v>65</v>
      </c>
      <c r="M87" s="41">
        <v>77</v>
      </c>
      <c r="N87" s="41">
        <v>78</v>
      </c>
      <c r="O87" s="41">
        <v>83</v>
      </c>
      <c r="P87" s="41">
        <v>86</v>
      </c>
      <c r="Q87" s="49">
        <v>101</v>
      </c>
      <c r="R87" s="49">
        <f t="shared" si="9"/>
        <v>44.785714285714285</v>
      </c>
      <c r="S87" s="58">
        <f t="shared" si="10"/>
        <v>7.4024226110363392E-3</v>
      </c>
    </row>
    <row r="88" spans="1:19" x14ac:dyDescent="0.2">
      <c r="A88" s="3">
        <v>24</v>
      </c>
      <c r="B88" s="37" t="s">
        <v>82</v>
      </c>
      <c r="C88" s="32" t="s">
        <v>23</v>
      </c>
      <c r="D88" s="41">
        <v>4</v>
      </c>
      <c r="E88" s="41">
        <v>2</v>
      </c>
      <c r="F88" s="41">
        <v>2</v>
      </c>
      <c r="G88" s="41">
        <v>12</v>
      </c>
      <c r="H88" s="41">
        <v>10</v>
      </c>
      <c r="I88" s="41">
        <v>25</v>
      </c>
      <c r="J88" s="41">
        <v>43</v>
      </c>
      <c r="K88" s="41">
        <v>62</v>
      </c>
      <c r="L88" s="41">
        <v>72</v>
      </c>
      <c r="M88" s="41">
        <v>71</v>
      </c>
      <c r="N88" s="41">
        <v>66</v>
      </c>
      <c r="O88" s="41">
        <v>51</v>
      </c>
      <c r="P88" s="41">
        <v>81</v>
      </c>
      <c r="Q88" s="49">
        <v>95</v>
      </c>
      <c r="R88" s="49">
        <f t="shared" si="9"/>
        <v>42.571428571428569</v>
      </c>
      <c r="S88" s="58">
        <f t="shared" si="10"/>
        <v>7.0364336143184337E-3</v>
      </c>
    </row>
    <row r="89" spans="1:19" x14ac:dyDescent="0.2">
      <c r="B89" s="38"/>
      <c r="C89" s="39" t="s">
        <v>0</v>
      </c>
      <c r="D89" s="5">
        <v>3438</v>
      </c>
      <c r="E89" s="5">
        <v>3799</v>
      </c>
      <c r="F89" s="5">
        <v>4068</v>
      </c>
      <c r="G89" s="5">
        <v>4664</v>
      </c>
      <c r="H89" s="5">
        <v>5125</v>
      </c>
      <c r="I89" s="5">
        <v>5729</v>
      </c>
      <c r="J89" s="5">
        <v>6340</v>
      </c>
      <c r="K89" s="5">
        <v>6740</v>
      </c>
      <c r="L89" s="5">
        <v>7110</v>
      </c>
      <c r="M89" s="5">
        <v>7816</v>
      </c>
      <c r="N89" s="5">
        <v>7670</v>
      </c>
      <c r="O89" s="5">
        <v>7431</v>
      </c>
      <c r="P89" s="5">
        <v>7393</v>
      </c>
      <c r="Q89" s="46">
        <v>7379</v>
      </c>
      <c r="R89" s="46">
        <f>SUM(R58,R64,R69,R76,R79,R81,R86)</f>
        <v>6050.1428571428569</v>
      </c>
      <c r="S89" s="59">
        <f>SUM(S58,S64,S69,S76,S79,S81,S86)</f>
        <v>1</v>
      </c>
    </row>
    <row r="90" spans="1:19" ht="15" customHeight="1" x14ac:dyDescent="0.2">
      <c r="B90" s="79" t="s">
        <v>34</v>
      </c>
      <c r="C90" s="80"/>
      <c r="D90" s="13" t="s">
        <v>85</v>
      </c>
      <c r="E90" s="13">
        <v>361</v>
      </c>
      <c r="F90" s="13">
        <f>F89-E89</f>
        <v>269</v>
      </c>
      <c r="G90" s="13">
        <f>G89-F89</f>
        <v>596</v>
      </c>
      <c r="H90" s="13">
        <f>H89-G89</f>
        <v>461</v>
      </c>
      <c r="I90" s="13">
        <f>I89-H89</f>
        <v>604</v>
      </c>
      <c r="J90" s="13">
        <f>J89-I89</f>
        <v>611</v>
      </c>
      <c r="K90" s="13">
        <v>400</v>
      </c>
      <c r="L90" s="13">
        <v>370</v>
      </c>
      <c r="M90" s="13">
        <v>706</v>
      </c>
      <c r="N90" s="13">
        <v>-146</v>
      </c>
      <c r="O90" s="13">
        <v>-239</v>
      </c>
      <c r="P90" s="13">
        <v>-38</v>
      </c>
      <c r="Q90" s="47">
        <f>Q89-P89</f>
        <v>-14</v>
      </c>
      <c r="R90" s="69">
        <f>SUM(E90:Q90)</f>
        <v>3941</v>
      </c>
      <c r="S90" s="70">
        <f>R90/$P$89</f>
        <v>0.53307182469903969</v>
      </c>
    </row>
    <row r="92" spans="1:19" ht="18.75" x14ac:dyDescent="0.2">
      <c r="C92" s="72" t="s">
        <v>94</v>
      </c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</row>
    <row r="93" spans="1:19" x14ac:dyDescent="0.2">
      <c r="B93" s="17" t="s">
        <v>10</v>
      </c>
      <c r="C93" s="7" t="s">
        <v>83</v>
      </c>
      <c r="D93" s="6">
        <v>2006</v>
      </c>
      <c r="E93" s="6">
        <v>2007</v>
      </c>
      <c r="F93" s="6">
        <v>2008</v>
      </c>
      <c r="G93" s="6">
        <v>2009</v>
      </c>
      <c r="H93" s="6">
        <v>2010</v>
      </c>
      <c r="I93" s="6">
        <v>2011</v>
      </c>
      <c r="J93" s="6">
        <v>2012</v>
      </c>
      <c r="K93" s="6">
        <v>2013</v>
      </c>
      <c r="L93" s="6">
        <v>2014</v>
      </c>
      <c r="M93" s="6">
        <v>2015</v>
      </c>
      <c r="N93" s="6">
        <v>2016</v>
      </c>
      <c r="O93" s="6">
        <v>2017</v>
      </c>
      <c r="P93" s="6">
        <v>2018</v>
      </c>
      <c r="Q93" s="44">
        <v>2019</v>
      </c>
      <c r="R93" s="44" t="s">
        <v>86</v>
      </c>
      <c r="S93" s="57" t="s">
        <v>1</v>
      </c>
    </row>
    <row r="94" spans="1:19" x14ac:dyDescent="0.2">
      <c r="A94" s="2"/>
      <c r="B94" s="18">
        <v>49</v>
      </c>
      <c r="C94" s="19" t="s">
        <v>3</v>
      </c>
      <c r="D94" s="40">
        <v>42</v>
      </c>
      <c r="E94" s="40">
        <v>85</v>
      </c>
      <c r="F94" s="40">
        <v>111</v>
      </c>
      <c r="G94" s="40">
        <v>120</v>
      </c>
      <c r="H94" s="40">
        <v>138</v>
      </c>
      <c r="I94" s="40">
        <v>157</v>
      </c>
      <c r="J94" s="40">
        <v>184</v>
      </c>
      <c r="K94" s="40">
        <v>207</v>
      </c>
      <c r="L94" s="40">
        <v>219</v>
      </c>
      <c r="M94" s="40">
        <v>223</v>
      </c>
      <c r="N94" s="40">
        <v>194</v>
      </c>
      <c r="O94" s="40">
        <v>187</v>
      </c>
      <c r="P94" s="40">
        <v>180</v>
      </c>
      <c r="Q94" s="48">
        <v>162</v>
      </c>
      <c r="R94" s="48">
        <f t="shared" ref="R94:R116" si="11">AVERAGE(D94:Q94)</f>
        <v>157.78571428571428</v>
      </c>
      <c r="S94" s="59">
        <f t="shared" ref="S94:S121" si="12">R94/$R$125</f>
        <v>0.15485453908166841</v>
      </c>
    </row>
    <row r="95" spans="1:19" x14ac:dyDescent="0.2">
      <c r="A95" s="3">
        <v>1</v>
      </c>
      <c r="B95" s="21" t="s">
        <v>57</v>
      </c>
      <c r="C95" s="32" t="s">
        <v>15</v>
      </c>
      <c r="D95" s="41">
        <v>12</v>
      </c>
      <c r="E95" s="41">
        <v>16</v>
      </c>
      <c r="F95" s="41">
        <v>19</v>
      </c>
      <c r="G95" s="41">
        <v>19</v>
      </c>
      <c r="H95" s="41">
        <v>34</v>
      </c>
      <c r="I95" s="41">
        <v>38</v>
      </c>
      <c r="J95" s="41">
        <v>42</v>
      </c>
      <c r="K95" s="41">
        <v>51</v>
      </c>
      <c r="L95" s="41">
        <v>55</v>
      </c>
      <c r="M95" s="41">
        <v>61</v>
      </c>
      <c r="N95" s="41">
        <v>54</v>
      </c>
      <c r="O95" s="41">
        <v>47</v>
      </c>
      <c r="P95" s="41">
        <v>48</v>
      </c>
      <c r="Q95" s="49">
        <v>33</v>
      </c>
      <c r="R95" s="49">
        <f t="shared" si="11"/>
        <v>37.785714285714285</v>
      </c>
      <c r="S95" s="58">
        <f t="shared" si="12"/>
        <v>3.7083771468629512E-2</v>
      </c>
    </row>
    <row r="96" spans="1:19" x14ac:dyDescent="0.2">
      <c r="A96" s="3">
        <v>2</v>
      </c>
      <c r="B96" s="21" t="s">
        <v>58</v>
      </c>
      <c r="C96" s="32" t="s">
        <v>13</v>
      </c>
      <c r="D96" s="41">
        <v>6</v>
      </c>
      <c r="E96" s="41">
        <v>31</v>
      </c>
      <c r="F96" s="41">
        <v>42</v>
      </c>
      <c r="G96" s="41">
        <v>52</v>
      </c>
      <c r="H96" s="41">
        <v>54</v>
      </c>
      <c r="I96" s="41">
        <v>68</v>
      </c>
      <c r="J96" s="41">
        <v>82</v>
      </c>
      <c r="K96" s="41">
        <v>91</v>
      </c>
      <c r="L96" s="41">
        <v>102</v>
      </c>
      <c r="M96" s="41">
        <v>97</v>
      </c>
      <c r="N96" s="41">
        <v>79</v>
      </c>
      <c r="O96" s="41">
        <v>77</v>
      </c>
      <c r="P96" s="41">
        <v>66</v>
      </c>
      <c r="Q96" s="49">
        <v>54</v>
      </c>
      <c r="R96" s="49">
        <f t="shared" si="11"/>
        <v>64.357142857142861</v>
      </c>
      <c r="S96" s="58">
        <f t="shared" si="12"/>
        <v>6.3161584297230983E-2</v>
      </c>
    </row>
    <row r="97" spans="1:19" ht="25.5" x14ac:dyDescent="0.2">
      <c r="A97" s="3">
        <v>3</v>
      </c>
      <c r="B97" s="21" t="s">
        <v>59</v>
      </c>
      <c r="C97" s="32" t="s">
        <v>14</v>
      </c>
      <c r="D97" s="41">
        <v>20</v>
      </c>
      <c r="E97" s="41">
        <v>29</v>
      </c>
      <c r="F97" s="41">
        <v>39</v>
      </c>
      <c r="G97" s="41">
        <v>37</v>
      </c>
      <c r="H97" s="41">
        <v>37</v>
      </c>
      <c r="I97" s="41">
        <v>41</v>
      </c>
      <c r="J97" s="41">
        <v>50</v>
      </c>
      <c r="K97" s="41">
        <v>56</v>
      </c>
      <c r="L97" s="41">
        <v>55</v>
      </c>
      <c r="M97" s="41">
        <v>57</v>
      </c>
      <c r="N97" s="41">
        <v>56</v>
      </c>
      <c r="O97" s="41">
        <v>57</v>
      </c>
      <c r="P97" s="41">
        <v>59</v>
      </c>
      <c r="Q97" s="49">
        <v>67</v>
      </c>
      <c r="R97" s="49">
        <f t="shared" si="11"/>
        <v>47.142857142857146</v>
      </c>
      <c r="S97" s="58">
        <f t="shared" si="12"/>
        <v>4.6267087276551003E-2</v>
      </c>
    </row>
    <row r="98" spans="1:19" x14ac:dyDescent="0.2">
      <c r="A98" s="3">
        <v>4</v>
      </c>
      <c r="B98" s="21" t="s">
        <v>60</v>
      </c>
      <c r="C98" s="32" t="s">
        <v>28</v>
      </c>
      <c r="D98" s="41">
        <v>1</v>
      </c>
      <c r="E98" s="41">
        <v>2</v>
      </c>
      <c r="F98" s="41">
        <v>2</v>
      </c>
      <c r="G98" s="41">
        <v>2</v>
      </c>
      <c r="H98" s="41">
        <v>2</v>
      </c>
      <c r="I98" s="41">
        <v>3</v>
      </c>
      <c r="J98" s="41">
        <v>1</v>
      </c>
      <c r="K98" s="41">
        <v>1</v>
      </c>
      <c r="L98" s="41">
        <v>1</v>
      </c>
      <c r="M98" s="41">
        <v>1</v>
      </c>
      <c r="N98" s="41">
        <v>1</v>
      </c>
      <c r="O98" s="41">
        <v>1</v>
      </c>
      <c r="P98" s="41">
        <v>2</v>
      </c>
      <c r="Q98" s="49">
        <v>1</v>
      </c>
      <c r="R98" s="49">
        <f t="shared" si="11"/>
        <v>1.5</v>
      </c>
      <c r="S98" s="58">
        <f t="shared" si="12"/>
        <v>1.4721345951629863E-3</v>
      </c>
    </row>
    <row r="99" spans="1:19" ht="25.5" x14ac:dyDescent="0.2">
      <c r="A99" s="3">
        <v>5</v>
      </c>
      <c r="B99" s="21" t="s">
        <v>61</v>
      </c>
      <c r="C99" s="32" t="s">
        <v>22</v>
      </c>
      <c r="D99" s="41">
        <v>3</v>
      </c>
      <c r="E99" s="41">
        <v>7</v>
      </c>
      <c r="F99" s="41">
        <v>9</v>
      </c>
      <c r="G99" s="41">
        <v>10</v>
      </c>
      <c r="H99" s="41">
        <v>11</v>
      </c>
      <c r="I99" s="41">
        <v>7</v>
      </c>
      <c r="J99" s="41">
        <v>9</v>
      </c>
      <c r="K99" s="41">
        <v>8</v>
      </c>
      <c r="L99" s="41">
        <v>6</v>
      </c>
      <c r="M99" s="41">
        <v>7</v>
      </c>
      <c r="N99" s="41">
        <v>4</v>
      </c>
      <c r="O99" s="41">
        <v>5</v>
      </c>
      <c r="P99" s="41">
        <v>5</v>
      </c>
      <c r="Q99" s="49">
        <v>7</v>
      </c>
      <c r="R99" s="49">
        <f t="shared" si="11"/>
        <v>7</v>
      </c>
      <c r="S99" s="58">
        <f t="shared" si="12"/>
        <v>6.8699614440939361E-3</v>
      </c>
    </row>
    <row r="100" spans="1:19" x14ac:dyDescent="0.2">
      <c r="A100" s="2"/>
      <c r="B100" s="18">
        <v>50</v>
      </c>
      <c r="C100" s="33" t="s">
        <v>4</v>
      </c>
      <c r="D100" s="5">
        <v>5</v>
      </c>
      <c r="E100" s="5">
        <v>7</v>
      </c>
      <c r="F100" s="5">
        <v>6</v>
      </c>
      <c r="G100" s="5">
        <v>8</v>
      </c>
      <c r="H100" s="5">
        <v>6</v>
      </c>
      <c r="I100" s="5">
        <v>8</v>
      </c>
      <c r="J100" s="5">
        <v>8</v>
      </c>
      <c r="K100" s="5">
        <v>8</v>
      </c>
      <c r="L100" s="5">
        <v>7</v>
      </c>
      <c r="M100" s="5">
        <v>8</v>
      </c>
      <c r="N100" s="5">
        <v>10</v>
      </c>
      <c r="O100" s="5">
        <v>8</v>
      </c>
      <c r="P100" s="5">
        <v>7</v>
      </c>
      <c r="Q100" s="46">
        <v>8</v>
      </c>
      <c r="R100" s="46">
        <f t="shared" si="11"/>
        <v>7.4285714285714288</v>
      </c>
      <c r="S100" s="59">
        <f t="shared" si="12"/>
        <v>7.2905713284262185E-3</v>
      </c>
    </row>
    <row r="101" spans="1:19" x14ac:dyDescent="0.2">
      <c r="A101" s="3">
        <v>6</v>
      </c>
      <c r="B101" s="21" t="s">
        <v>62</v>
      </c>
      <c r="C101" s="32" t="s">
        <v>63</v>
      </c>
      <c r="D101" s="41">
        <v>0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9">
        <v>0</v>
      </c>
      <c r="R101" s="49">
        <f t="shared" si="11"/>
        <v>0</v>
      </c>
      <c r="S101" s="58">
        <f t="shared" si="12"/>
        <v>0</v>
      </c>
    </row>
    <row r="102" spans="1:19" x14ac:dyDescent="0.2">
      <c r="A102" s="3">
        <v>7</v>
      </c>
      <c r="B102" s="21" t="s">
        <v>64</v>
      </c>
      <c r="C102" s="32" t="s">
        <v>33</v>
      </c>
      <c r="D102" s="41">
        <v>0</v>
      </c>
      <c r="E102" s="41">
        <v>1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9">
        <v>0</v>
      </c>
      <c r="R102" s="49">
        <f t="shared" si="11"/>
        <v>7.1428571428571425E-2</v>
      </c>
      <c r="S102" s="58">
        <f t="shared" si="12"/>
        <v>7.0101647388713626E-5</v>
      </c>
    </row>
    <row r="103" spans="1:19" ht="25.5" x14ac:dyDescent="0.2">
      <c r="A103" s="3">
        <v>8</v>
      </c>
      <c r="B103" s="21" t="s">
        <v>65</v>
      </c>
      <c r="C103" s="32" t="s">
        <v>29</v>
      </c>
      <c r="D103" s="41">
        <v>2</v>
      </c>
      <c r="E103" s="41">
        <v>3</v>
      </c>
      <c r="F103" s="41">
        <v>1</v>
      </c>
      <c r="G103" s="41">
        <v>1</v>
      </c>
      <c r="H103" s="41">
        <v>2</v>
      </c>
      <c r="I103" s="41">
        <v>2</v>
      </c>
      <c r="J103" s="41">
        <v>1</v>
      </c>
      <c r="K103" s="41">
        <v>3</v>
      </c>
      <c r="L103" s="41">
        <v>2</v>
      </c>
      <c r="M103" s="41">
        <v>2</v>
      </c>
      <c r="N103" s="41">
        <v>3</v>
      </c>
      <c r="O103" s="41">
        <v>3</v>
      </c>
      <c r="P103" s="41">
        <v>3</v>
      </c>
      <c r="Q103" s="49">
        <v>3</v>
      </c>
      <c r="R103" s="49">
        <f t="shared" si="11"/>
        <v>2.2142857142857144</v>
      </c>
      <c r="S103" s="58">
        <f t="shared" si="12"/>
        <v>2.1731510690501227E-3</v>
      </c>
    </row>
    <row r="104" spans="1:19" x14ac:dyDescent="0.2">
      <c r="A104" s="3">
        <v>9</v>
      </c>
      <c r="B104" s="21" t="s">
        <v>66</v>
      </c>
      <c r="C104" s="32" t="s">
        <v>27</v>
      </c>
      <c r="D104" s="41">
        <v>3</v>
      </c>
      <c r="E104" s="41">
        <v>3</v>
      </c>
      <c r="F104" s="41">
        <v>5</v>
      </c>
      <c r="G104" s="41">
        <v>7</v>
      </c>
      <c r="H104" s="41">
        <v>4</v>
      </c>
      <c r="I104" s="41">
        <v>6</v>
      </c>
      <c r="J104" s="41">
        <v>7</v>
      </c>
      <c r="K104" s="41">
        <v>5</v>
      </c>
      <c r="L104" s="41">
        <v>5</v>
      </c>
      <c r="M104" s="41">
        <v>6</v>
      </c>
      <c r="N104" s="41">
        <v>7</v>
      </c>
      <c r="O104" s="41">
        <v>5</v>
      </c>
      <c r="P104" s="41">
        <v>4</v>
      </c>
      <c r="Q104" s="49">
        <v>5</v>
      </c>
      <c r="R104" s="49">
        <f t="shared" si="11"/>
        <v>5.1428571428571432</v>
      </c>
      <c r="S104" s="58">
        <f t="shared" si="12"/>
        <v>5.0473186119873821E-3</v>
      </c>
    </row>
    <row r="105" spans="1:19" x14ac:dyDescent="0.2">
      <c r="A105" s="2"/>
      <c r="B105" s="18">
        <v>55</v>
      </c>
      <c r="C105" s="33" t="s">
        <v>5</v>
      </c>
      <c r="D105" s="5">
        <v>447</v>
      </c>
      <c r="E105" s="5">
        <v>452</v>
      </c>
      <c r="F105" s="5">
        <v>465</v>
      </c>
      <c r="G105" s="5">
        <v>477</v>
      </c>
      <c r="H105" s="5">
        <v>519</v>
      </c>
      <c r="I105" s="5">
        <v>543</v>
      </c>
      <c r="J105" s="5">
        <v>556</v>
      </c>
      <c r="K105" s="5">
        <v>588</v>
      </c>
      <c r="L105" s="5">
        <v>634</v>
      </c>
      <c r="M105" s="5">
        <v>633</v>
      </c>
      <c r="N105" s="5">
        <v>638</v>
      </c>
      <c r="O105" s="5">
        <v>637</v>
      </c>
      <c r="P105" s="5">
        <v>617</v>
      </c>
      <c r="Q105" s="46">
        <v>595</v>
      </c>
      <c r="R105" s="46">
        <f t="shared" si="11"/>
        <v>557.21428571428567</v>
      </c>
      <c r="S105" s="59">
        <f t="shared" si="12"/>
        <v>0.54686295127935503</v>
      </c>
    </row>
    <row r="106" spans="1:19" x14ac:dyDescent="0.2">
      <c r="A106" s="3">
        <v>10</v>
      </c>
      <c r="B106" s="21" t="s">
        <v>67</v>
      </c>
      <c r="C106" s="32" t="s">
        <v>11</v>
      </c>
      <c r="D106" s="41">
        <v>378</v>
      </c>
      <c r="E106" s="41">
        <v>382</v>
      </c>
      <c r="F106" s="41">
        <v>394</v>
      </c>
      <c r="G106" s="41">
        <v>413</v>
      </c>
      <c r="H106" s="41">
        <v>456</v>
      </c>
      <c r="I106" s="41">
        <v>476</v>
      </c>
      <c r="J106" s="41">
        <v>488</v>
      </c>
      <c r="K106" s="41">
        <v>519</v>
      </c>
      <c r="L106" s="41">
        <v>552</v>
      </c>
      <c r="M106" s="41">
        <v>550</v>
      </c>
      <c r="N106" s="41">
        <v>551</v>
      </c>
      <c r="O106" s="41">
        <v>552</v>
      </c>
      <c r="P106" s="41">
        <v>537</v>
      </c>
      <c r="Q106" s="49">
        <v>523</v>
      </c>
      <c r="R106" s="49">
        <f t="shared" si="11"/>
        <v>483.64285714285717</v>
      </c>
      <c r="S106" s="58">
        <f t="shared" si="12"/>
        <v>0.47465825446898002</v>
      </c>
    </row>
    <row r="107" spans="1:19" x14ac:dyDescent="0.2">
      <c r="A107" s="3">
        <v>11</v>
      </c>
      <c r="B107" s="21" t="s">
        <v>68</v>
      </c>
      <c r="C107" s="32" t="s">
        <v>19</v>
      </c>
      <c r="D107" s="41">
        <v>12</v>
      </c>
      <c r="E107" s="41">
        <v>12</v>
      </c>
      <c r="F107" s="41">
        <v>12</v>
      </c>
      <c r="G107" s="41">
        <v>13</v>
      </c>
      <c r="H107" s="41">
        <v>13</v>
      </c>
      <c r="I107" s="41">
        <v>13</v>
      </c>
      <c r="J107" s="41">
        <v>14</v>
      </c>
      <c r="K107" s="41">
        <v>14</v>
      </c>
      <c r="L107" s="41">
        <v>16</v>
      </c>
      <c r="M107" s="41">
        <v>17</v>
      </c>
      <c r="N107" s="41">
        <v>16</v>
      </c>
      <c r="O107" s="41">
        <v>16</v>
      </c>
      <c r="P107" s="41">
        <v>13</v>
      </c>
      <c r="Q107" s="49">
        <v>9</v>
      </c>
      <c r="R107" s="49">
        <f t="shared" si="11"/>
        <v>13.571428571428571</v>
      </c>
      <c r="S107" s="58">
        <f t="shared" si="12"/>
        <v>1.331931300385559E-2</v>
      </c>
    </row>
    <row r="108" spans="1:19" x14ac:dyDescent="0.2">
      <c r="A108" s="3">
        <v>12</v>
      </c>
      <c r="B108" s="21" t="s">
        <v>69</v>
      </c>
      <c r="C108" s="32" t="s">
        <v>25</v>
      </c>
      <c r="D108" s="41">
        <v>5</v>
      </c>
      <c r="E108" s="41">
        <v>6</v>
      </c>
      <c r="F108" s="41">
        <v>6</v>
      </c>
      <c r="G108" s="41">
        <v>2</v>
      </c>
      <c r="H108" s="41">
        <v>3</v>
      </c>
      <c r="I108" s="41">
        <v>2</v>
      </c>
      <c r="J108" s="41">
        <v>3</v>
      </c>
      <c r="K108" s="41">
        <v>2</v>
      </c>
      <c r="L108" s="41">
        <v>5</v>
      </c>
      <c r="M108" s="41">
        <v>6</v>
      </c>
      <c r="N108" s="41">
        <v>6</v>
      </c>
      <c r="O108" s="41">
        <v>5</v>
      </c>
      <c r="P108" s="41">
        <v>2</v>
      </c>
      <c r="Q108" s="49">
        <v>2</v>
      </c>
      <c r="R108" s="49">
        <f t="shared" si="11"/>
        <v>3.9285714285714284</v>
      </c>
      <c r="S108" s="58">
        <f t="shared" si="12"/>
        <v>3.8555906063792496E-3</v>
      </c>
    </row>
    <row r="109" spans="1:19" x14ac:dyDescent="0.2">
      <c r="A109" s="3">
        <v>13</v>
      </c>
      <c r="B109" s="21" t="s">
        <v>70</v>
      </c>
      <c r="C109" s="32" t="s">
        <v>30</v>
      </c>
      <c r="D109" s="41">
        <v>5</v>
      </c>
      <c r="E109" s="41">
        <v>5</v>
      </c>
      <c r="F109" s="41">
        <v>3</v>
      </c>
      <c r="G109" s="41">
        <v>2</v>
      </c>
      <c r="H109" s="41">
        <v>4</v>
      </c>
      <c r="I109" s="41">
        <v>3</v>
      </c>
      <c r="J109" s="41">
        <v>3</v>
      </c>
      <c r="K109" s="41">
        <v>3</v>
      </c>
      <c r="L109" s="41">
        <v>3</v>
      </c>
      <c r="M109" s="41">
        <v>5</v>
      </c>
      <c r="N109" s="41">
        <v>6</v>
      </c>
      <c r="O109" s="41">
        <v>6</v>
      </c>
      <c r="P109" s="41">
        <v>3</v>
      </c>
      <c r="Q109" s="49">
        <v>5</v>
      </c>
      <c r="R109" s="49">
        <f t="shared" si="11"/>
        <v>4</v>
      </c>
      <c r="S109" s="58">
        <f t="shared" si="12"/>
        <v>3.9256922537679638E-3</v>
      </c>
    </row>
    <row r="110" spans="1:19" x14ac:dyDescent="0.2">
      <c r="A110" s="3">
        <v>14</v>
      </c>
      <c r="B110" s="21" t="s">
        <v>71</v>
      </c>
      <c r="C110" s="32" t="s">
        <v>21</v>
      </c>
      <c r="D110" s="41">
        <v>8</v>
      </c>
      <c r="E110" s="41">
        <v>11</v>
      </c>
      <c r="F110" s="41">
        <v>15</v>
      </c>
      <c r="G110" s="41">
        <v>12</v>
      </c>
      <c r="H110" s="41">
        <v>10</v>
      </c>
      <c r="I110" s="41">
        <v>13</v>
      </c>
      <c r="J110" s="41">
        <v>11</v>
      </c>
      <c r="K110" s="41">
        <v>8</v>
      </c>
      <c r="L110" s="41">
        <v>10</v>
      </c>
      <c r="M110" s="41">
        <v>8</v>
      </c>
      <c r="N110" s="41">
        <v>9</v>
      </c>
      <c r="O110" s="41">
        <v>11</v>
      </c>
      <c r="P110" s="41">
        <v>10</v>
      </c>
      <c r="Q110" s="49">
        <v>11</v>
      </c>
      <c r="R110" s="49">
        <f t="shared" si="11"/>
        <v>10.5</v>
      </c>
      <c r="S110" s="58">
        <f t="shared" si="12"/>
        <v>1.0304942166140904E-2</v>
      </c>
    </row>
    <row r="111" spans="1:19" x14ac:dyDescent="0.2">
      <c r="A111" s="3">
        <v>15</v>
      </c>
      <c r="B111" s="21" t="s">
        <v>72</v>
      </c>
      <c r="C111" s="32" t="s">
        <v>16</v>
      </c>
      <c r="D111" s="41">
        <v>39</v>
      </c>
      <c r="E111" s="41">
        <v>36</v>
      </c>
      <c r="F111" s="41">
        <v>35</v>
      </c>
      <c r="G111" s="41">
        <v>35</v>
      </c>
      <c r="H111" s="41">
        <v>33</v>
      </c>
      <c r="I111" s="41">
        <v>36</v>
      </c>
      <c r="J111" s="41">
        <v>37</v>
      </c>
      <c r="K111" s="41">
        <v>42</v>
      </c>
      <c r="L111" s="41">
        <v>48</v>
      </c>
      <c r="M111" s="41">
        <v>47</v>
      </c>
      <c r="N111" s="41">
        <v>50</v>
      </c>
      <c r="O111" s="41">
        <v>47</v>
      </c>
      <c r="P111" s="41">
        <v>52</v>
      </c>
      <c r="Q111" s="49">
        <v>45</v>
      </c>
      <c r="R111" s="49">
        <f t="shared" si="11"/>
        <v>41.571428571428569</v>
      </c>
      <c r="S111" s="58">
        <f t="shared" si="12"/>
        <v>4.0799158780231333E-2</v>
      </c>
    </row>
    <row r="112" spans="1:19" x14ac:dyDescent="0.2">
      <c r="A112" s="2"/>
      <c r="B112" s="18">
        <v>79</v>
      </c>
      <c r="C112" s="33" t="s">
        <v>6</v>
      </c>
      <c r="D112" s="5">
        <v>170</v>
      </c>
      <c r="E112" s="5">
        <v>173</v>
      </c>
      <c r="F112" s="5">
        <v>182</v>
      </c>
      <c r="G112" s="5">
        <v>198</v>
      </c>
      <c r="H112" s="5">
        <v>189</v>
      </c>
      <c r="I112" s="5">
        <v>214</v>
      </c>
      <c r="J112" s="5">
        <v>220</v>
      </c>
      <c r="K112" s="5">
        <v>227</v>
      </c>
      <c r="L112" s="5">
        <v>230</v>
      </c>
      <c r="M112" s="5">
        <v>224</v>
      </c>
      <c r="N112" s="5">
        <v>213</v>
      </c>
      <c r="O112" s="5">
        <v>224</v>
      </c>
      <c r="P112" s="5">
        <v>227</v>
      </c>
      <c r="Q112" s="46">
        <v>224</v>
      </c>
      <c r="R112" s="46">
        <f t="shared" si="11"/>
        <v>208.21428571428572</v>
      </c>
      <c r="S112" s="59">
        <f t="shared" si="12"/>
        <v>0.20434630213810026</v>
      </c>
    </row>
    <row r="113" spans="1:19" x14ac:dyDescent="0.2">
      <c r="A113" s="3">
        <v>16</v>
      </c>
      <c r="B113" s="21" t="s">
        <v>73</v>
      </c>
      <c r="C113" s="32" t="s">
        <v>12</v>
      </c>
      <c r="D113" s="41">
        <v>167</v>
      </c>
      <c r="E113" s="41">
        <v>169</v>
      </c>
      <c r="F113" s="41">
        <v>176</v>
      </c>
      <c r="G113" s="41">
        <v>193</v>
      </c>
      <c r="H113" s="41">
        <v>182</v>
      </c>
      <c r="I113" s="41">
        <v>206</v>
      </c>
      <c r="J113" s="41">
        <v>210</v>
      </c>
      <c r="K113" s="41">
        <v>213</v>
      </c>
      <c r="L113" s="41">
        <v>216</v>
      </c>
      <c r="M113" s="41">
        <v>209</v>
      </c>
      <c r="N113" s="41">
        <v>201</v>
      </c>
      <c r="O113" s="41">
        <v>212</v>
      </c>
      <c r="P113" s="41">
        <v>213</v>
      </c>
      <c r="Q113" s="49">
        <v>208</v>
      </c>
      <c r="R113" s="49">
        <f t="shared" si="11"/>
        <v>198.21428571428572</v>
      </c>
      <c r="S113" s="58">
        <f t="shared" si="12"/>
        <v>0.19453207150368035</v>
      </c>
    </row>
    <row r="114" spans="1:19" x14ac:dyDescent="0.2">
      <c r="A114" s="3">
        <v>17</v>
      </c>
      <c r="B114" s="21" t="s">
        <v>74</v>
      </c>
      <c r="C114" s="32" t="s">
        <v>26</v>
      </c>
      <c r="D114" s="41">
        <v>3</v>
      </c>
      <c r="E114" s="41">
        <v>4</v>
      </c>
      <c r="F114" s="41">
        <v>6</v>
      </c>
      <c r="G114" s="41">
        <v>5</v>
      </c>
      <c r="H114" s="41">
        <v>7</v>
      </c>
      <c r="I114" s="41">
        <v>8</v>
      </c>
      <c r="J114" s="41">
        <v>10</v>
      </c>
      <c r="K114" s="41">
        <v>14</v>
      </c>
      <c r="L114" s="41">
        <v>14</v>
      </c>
      <c r="M114" s="41">
        <v>15</v>
      </c>
      <c r="N114" s="41">
        <v>12</v>
      </c>
      <c r="O114" s="41">
        <v>12</v>
      </c>
      <c r="P114" s="41">
        <v>14</v>
      </c>
      <c r="Q114" s="49">
        <v>16</v>
      </c>
      <c r="R114" s="49">
        <f t="shared" si="11"/>
        <v>10</v>
      </c>
      <c r="S114" s="58">
        <f t="shared" si="12"/>
        <v>9.8142306344199091E-3</v>
      </c>
    </row>
    <row r="115" spans="1:19" ht="25.5" x14ac:dyDescent="0.2">
      <c r="A115" s="2"/>
      <c r="B115" s="18">
        <v>82</v>
      </c>
      <c r="C115" s="33" t="s">
        <v>7</v>
      </c>
      <c r="D115" s="5">
        <v>14</v>
      </c>
      <c r="E115" s="5">
        <v>17</v>
      </c>
      <c r="F115" s="5">
        <v>21</v>
      </c>
      <c r="G115" s="5">
        <v>23</v>
      </c>
      <c r="H115" s="5">
        <v>37</v>
      </c>
      <c r="I115" s="5">
        <v>49</v>
      </c>
      <c r="J115" s="5">
        <v>58</v>
      </c>
      <c r="K115" s="5">
        <v>72</v>
      </c>
      <c r="L115" s="5">
        <v>89</v>
      </c>
      <c r="M115" s="5">
        <v>96</v>
      </c>
      <c r="N115" s="5">
        <v>101</v>
      </c>
      <c r="O115" s="5">
        <v>99</v>
      </c>
      <c r="P115" s="5">
        <v>95</v>
      </c>
      <c r="Q115" s="46">
        <v>95</v>
      </c>
      <c r="R115" s="46">
        <f t="shared" si="11"/>
        <v>61.857142857142854</v>
      </c>
      <c r="S115" s="59">
        <f t="shared" si="12"/>
        <v>6.0708026638626005E-2</v>
      </c>
    </row>
    <row r="116" spans="1:19" x14ac:dyDescent="0.2">
      <c r="A116" s="3">
        <v>18</v>
      </c>
      <c r="B116" s="21" t="s">
        <v>75</v>
      </c>
      <c r="C116" s="32" t="s">
        <v>18</v>
      </c>
      <c r="D116" s="41">
        <v>14</v>
      </c>
      <c r="E116" s="41">
        <v>17</v>
      </c>
      <c r="F116" s="41">
        <v>21</v>
      </c>
      <c r="G116" s="41">
        <v>23</v>
      </c>
      <c r="H116" s="41">
        <v>37</v>
      </c>
      <c r="I116" s="41">
        <v>49</v>
      </c>
      <c r="J116" s="41">
        <v>58</v>
      </c>
      <c r="K116" s="41">
        <v>72</v>
      </c>
      <c r="L116" s="41">
        <v>89</v>
      </c>
      <c r="M116" s="41">
        <v>96</v>
      </c>
      <c r="N116" s="41">
        <v>101</v>
      </c>
      <c r="O116" s="41">
        <v>99</v>
      </c>
      <c r="P116" s="41">
        <v>95</v>
      </c>
      <c r="Q116" s="49">
        <v>95</v>
      </c>
      <c r="R116" s="49">
        <f t="shared" si="11"/>
        <v>61.857142857142854</v>
      </c>
      <c r="S116" s="58">
        <f t="shared" si="12"/>
        <v>6.0708026638626005E-2</v>
      </c>
    </row>
    <row r="117" spans="1:19" x14ac:dyDescent="0.2">
      <c r="A117" s="2"/>
      <c r="B117" s="18">
        <v>90</v>
      </c>
      <c r="C117" s="34" t="s">
        <v>17</v>
      </c>
      <c r="D117" s="5">
        <v>2</v>
      </c>
      <c r="E117" s="5">
        <v>2</v>
      </c>
      <c r="F117" s="5">
        <v>1</v>
      </c>
      <c r="G117" s="5">
        <v>2</v>
      </c>
      <c r="H117" s="5">
        <v>6</v>
      </c>
      <c r="I117" s="5">
        <v>10</v>
      </c>
      <c r="J117" s="5">
        <v>12</v>
      </c>
      <c r="K117" s="5">
        <v>14</v>
      </c>
      <c r="L117" s="5">
        <v>16</v>
      </c>
      <c r="M117" s="5">
        <v>22</v>
      </c>
      <c r="N117" s="5">
        <v>22</v>
      </c>
      <c r="O117" s="5">
        <v>24</v>
      </c>
      <c r="P117" s="5">
        <v>24</v>
      </c>
      <c r="Q117" s="46">
        <v>16</v>
      </c>
      <c r="R117" s="46">
        <v>12</v>
      </c>
      <c r="S117" s="59">
        <f t="shared" si="12"/>
        <v>1.1777076761303891E-2</v>
      </c>
    </row>
    <row r="118" spans="1:19" x14ac:dyDescent="0.2">
      <c r="A118" s="3">
        <v>19</v>
      </c>
      <c r="B118" s="21" t="s">
        <v>76</v>
      </c>
      <c r="C118" s="32" t="s">
        <v>32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1</v>
      </c>
      <c r="J118" s="41">
        <v>1</v>
      </c>
      <c r="K118" s="41">
        <v>0</v>
      </c>
      <c r="L118" s="41">
        <v>0</v>
      </c>
      <c r="M118" s="41">
        <v>2</v>
      </c>
      <c r="N118" s="41">
        <v>1</v>
      </c>
      <c r="O118" s="41">
        <v>0</v>
      </c>
      <c r="P118" s="41">
        <v>0</v>
      </c>
      <c r="Q118" s="49">
        <v>1</v>
      </c>
      <c r="R118" s="49">
        <f>AVERAGE(D118:Q118)</f>
        <v>0.42857142857142855</v>
      </c>
      <c r="S118" s="58">
        <f t="shared" si="12"/>
        <v>4.2060988433228178E-4</v>
      </c>
    </row>
    <row r="119" spans="1:19" x14ac:dyDescent="0.2">
      <c r="A119" s="3">
        <v>20</v>
      </c>
      <c r="B119" s="21" t="s">
        <v>77</v>
      </c>
      <c r="C119" s="35" t="s">
        <v>20</v>
      </c>
      <c r="D119" s="41">
        <v>0</v>
      </c>
      <c r="E119" s="41">
        <v>0</v>
      </c>
      <c r="F119" s="41">
        <v>0</v>
      </c>
      <c r="G119" s="41">
        <v>1</v>
      </c>
      <c r="H119" s="41">
        <v>5</v>
      </c>
      <c r="I119" s="41">
        <v>8</v>
      </c>
      <c r="J119" s="41">
        <v>10</v>
      </c>
      <c r="K119" s="41">
        <v>13</v>
      </c>
      <c r="L119" s="41">
        <v>16</v>
      </c>
      <c r="M119" s="41">
        <v>19</v>
      </c>
      <c r="N119" s="41">
        <v>20</v>
      </c>
      <c r="O119" s="41">
        <v>24</v>
      </c>
      <c r="P119" s="41">
        <v>24</v>
      </c>
      <c r="Q119" s="49">
        <v>14</v>
      </c>
      <c r="R119" s="49">
        <f>AVERAGE(D119:Q119)</f>
        <v>11</v>
      </c>
      <c r="S119" s="58">
        <f t="shared" si="12"/>
        <v>1.0795653697861899E-2</v>
      </c>
    </row>
    <row r="120" spans="1:19" x14ac:dyDescent="0.2">
      <c r="A120" s="3">
        <v>21</v>
      </c>
      <c r="B120" s="21" t="s">
        <v>78</v>
      </c>
      <c r="C120" s="32" t="s">
        <v>31</v>
      </c>
      <c r="D120" s="41">
        <v>2</v>
      </c>
      <c r="E120" s="41">
        <v>2</v>
      </c>
      <c r="F120" s="41">
        <v>1</v>
      </c>
      <c r="G120" s="41">
        <v>1</v>
      </c>
      <c r="H120" s="41">
        <v>1</v>
      </c>
      <c r="I120" s="41">
        <v>1</v>
      </c>
      <c r="J120" s="41">
        <v>1</v>
      </c>
      <c r="K120" s="41">
        <v>1</v>
      </c>
      <c r="L120" s="41">
        <v>0</v>
      </c>
      <c r="M120" s="41">
        <v>1</v>
      </c>
      <c r="N120" s="41">
        <v>1</v>
      </c>
      <c r="O120" s="41">
        <v>0</v>
      </c>
      <c r="P120" s="41">
        <v>0</v>
      </c>
      <c r="Q120" s="49">
        <v>1</v>
      </c>
      <c r="R120" s="49">
        <f>AVERAGE(D120:Q120)</f>
        <v>0.9285714285714286</v>
      </c>
      <c r="S120" s="58">
        <f t="shared" si="12"/>
        <v>9.1132141605327732E-4</v>
      </c>
    </row>
    <row r="121" spans="1:19" x14ac:dyDescent="0.2">
      <c r="A121" s="3">
        <v>22</v>
      </c>
      <c r="B121" s="21" t="s">
        <v>79</v>
      </c>
      <c r="C121" s="35" t="s">
        <v>80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1">
        <v>0</v>
      </c>
      <c r="P121" s="41">
        <v>0</v>
      </c>
      <c r="Q121" s="49">
        <v>0</v>
      </c>
      <c r="R121" s="49">
        <f>AVERAGE(D121:Q121)</f>
        <v>0</v>
      </c>
      <c r="S121" s="58">
        <f t="shared" si="12"/>
        <v>0</v>
      </c>
    </row>
    <row r="122" spans="1:19" x14ac:dyDescent="0.2">
      <c r="A122" s="2"/>
      <c r="B122" s="18">
        <v>93</v>
      </c>
      <c r="C122" s="33" t="s">
        <v>8</v>
      </c>
      <c r="D122" s="5">
        <v>10</v>
      </c>
      <c r="E122" s="5">
        <v>11</v>
      </c>
      <c r="F122" s="5">
        <v>7</v>
      </c>
      <c r="G122" s="5">
        <v>9</v>
      </c>
      <c r="H122" s="5">
        <v>7</v>
      </c>
      <c r="I122" s="5">
        <v>7</v>
      </c>
      <c r="J122" s="5">
        <v>11</v>
      </c>
      <c r="K122" s="5">
        <v>12</v>
      </c>
      <c r="L122" s="5">
        <v>16</v>
      </c>
      <c r="M122" s="5">
        <v>21</v>
      </c>
      <c r="N122" s="5">
        <v>23</v>
      </c>
      <c r="O122" s="5">
        <v>18</v>
      </c>
      <c r="P122" s="5">
        <v>23</v>
      </c>
      <c r="Q122" s="46">
        <v>22</v>
      </c>
      <c r="R122" s="46">
        <v>13</v>
      </c>
      <c r="S122" s="59">
        <v>1.3299999999999999E-2</v>
      </c>
    </row>
    <row r="123" spans="1:19" x14ac:dyDescent="0.2">
      <c r="A123" s="3">
        <v>23</v>
      </c>
      <c r="B123" s="21" t="s">
        <v>81</v>
      </c>
      <c r="C123" s="35" t="s">
        <v>24</v>
      </c>
      <c r="D123" s="41">
        <v>8</v>
      </c>
      <c r="E123" s="41">
        <v>10</v>
      </c>
      <c r="F123" s="41">
        <v>6</v>
      </c>
      <c r="G123" s="41">
        <v>8</v>
      </c>
      <c r="H123" s="41">
        <v>5</v>
      </c>
      <c r="I123" s="41">
        <v>5</v>
      </c>
      <c r="J123" s="41">
        <v>7</v>
      </c>
      <c r="K123" s="41">
        <v>7</v>
      </c>
      <c r="L123" s="41">
        <v>11</v>
      </c>
      <c r="M123" s="41">
        <v>15</v>
      </c>
      <c r="N123" s="41">
        <v>17</v>
      </c>
      <c r="O123" s="41">
        <v>14</v>
      </c>
      <c r="P123" s="41">
        <v>16</v>
      </c>
      <c r="Q123" s="49">
        <v>14</v>
      </c>
      <c r="R123" s="49">
        <f>AVERAGE(D123:Q123)</f>
        <v>10.214285714285714</v>
      </c>
      <c r="S123" s="58">
        <f>R123/$R$125</f>
        <v>1.0024535576586049E-2</v>
      </c>
    </row>
    <row r="124" spans="1:19" x14ac:dyDescent="0.2">
      <c r="A124" s="3">
        <v>24</v>
      </c>
      <c r="B124" s="21" t="s">
        <v>82</v>
      </c>
      <c r="C124" s="32" t="s">
        <v>23</v>
      </c>
      <c r="D124" s="41">
        <v>2</v>
      </c>
      <c r="E124" s="41">
        <v>1</v>
      </c>
      <c r="F124" s="41">
        <v>1</v>
      </c>
      <c r="G124" s="41">
        <v>1</v>
      </c>
      <c r="H124" s="41">
        <v>2</v>
      </c>
      <c r="I124" s="41">
        <v>2</v>
      </c>
      <c r="J124" s="41">
        <v>4</v>
      </c>
      <c r="K124" s="41">
        <v>5</v>
      </c>
      <c r="L124" s="41">
        <v>5</v>
      </c>
      <c r="M124" s="41">
        <v>6</v>
      </c>
      <c r="N124" s="41">
        <v>6</v>
      </c>
      <c r="O124" s="41">
        <v>4</v>
      </c>
      <c r="P124" s="41">
        <v>7</v>
      </c>
      <c r="Q124" s="49">
        <v>8</v>
      </c>
      <c r="R124" s="49">
        <f>AVERAGE(D124:Q124)</f>
        <v>3.8571428571428572</v>
      </c>
      <c r="S124" s="58">
        <f>R124/$R$125</f>
        <v>3.7854889589905363E-3</v>
      </c>
    </row>
    <row r="125" spans="1:19" s="10" customFormat="1" x14ac:dyDescent="0.2">
      <c r="A125" s="2"/>
      <c r="B125" s="7"/>
      <c r="C125" s="22" t="s">
        <v>0</v>
      </c>
      <c r="D125" s="5">
        <v>690</v>
      </c>
      <c r="E125" s="5">
        <v>747</v>
      </c>
      <c r="F125" s="5">
        <v>793</v>
      </c>
      <c r="G125" s="5">
        <v>837</v>
      </c>
      <c r="H125" s="5">
        <v>902</v>
      </c>
      <c r="I125" s="5">
        <v>988</v>
      </c>
      <c r="J125" s="5">
        <v>1049</v>
      </c>
      <c r="K125" s="5">
        <v>1128</v>
      </c>
      <c r="L125" s="5">
        <v>1211</v>
      </c>
      <c r="M125" s="5">
        <v>1227</v>
      </c>
      <c r="N125" s="5">
        <v>1201</v>
      </c>
      <c r="O125" s="5">
        <v>1197</v>
      </c>
      <c r="P125" s="5">
        <v>1173</v>
      </c>
      <c r="Q125" s="46">
        <v>1122</v>
      </c>
      <c r="R125" s="46">
        <f>AVERAGE(D125:Q125)</f>
        <v>1018.9285714285714</v>
      </c>
      <c r="S125" s="59">
        <v>1</v>
      </c>
    </row>
    <row r="126" spans="1:19" ht="15" customHeight="1" x14ac:dyDescent="0.2">
      <c r="B126" s="73" t="s">
        <v>56</v>
      </c>
      <c r="C126" s="74"/>
      <c r="D126" s="13" t="s">
        <v>85</v>
      </c>
      <c r="E126" s="13">
        <v>57</v>
      </c>
      <c r="F126" s="13">
        <v>46</v>
      </c>
      <c r="G126" s="13">
        <v>44</v>
      </c>
      <c r="H126" s="13">
        <v>65</v>
      </c>
      <c r="I126" s="13">
        <v>86</v>
      </c>
      <c r="J126" s="13">
        <v>61</v>
      </c>
      <c r="K126" s="13">
        <v>79</v>
      </c>
      <c r="L126" s="13">
        <v>83</v>
      </c>
      <c r="M126" s="13">
        <v>16</v>
      </c>
      <c r="N126" s="13">
        <v>-26</v>
      </c>
      <c r="O126" s="13">
        <v>-4</v>
      </c>
      <c r="P126" s="13">
        <f>P125-O125</f>
        <v>-24</v>
      </c>
      <c r="Q126" s="47">
        <f>Q125-P125</f>
        <v>-51</v>
      </c>
      <c r="R126" s="69">
        <f>SUM(E126:Q126)</f>
        <v>432</v>
      </c>
      <c r="S126" s="70">
        <f>R126/$P$125</f>
        <v>0.36828644501278773</v>
      </c>
    </row>
    <row r="127" spans="1:19" ht="38.25" x14ac:dyDescent="0.2">
      <c r="B127" s="3" t="s">
        <v>84</v>
      </c>
      <c r="C127" s="71" t="s">
        <v>93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23"/>
    </row>
    <row r="128" spans="1:19" x14ac:dyDescent="0.2"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32" spans="2:4" x14ac:dyDescent="0.2">
      <c r="B132" s="4"/>
      <c r="D132" s="4"/>
    </row>
    <row r="133" spans="2:4" x14ac:dyDescent="0.2">
      <c r="B133" s="4"/>
      <c r="D133" s="4"/>
    </row>
    <row r="134" spans="2:4" x14ac:dyDescent="0.2">
      <c r="B134" s="4"/>
      <c r="D134" s="4"/>
    </row>
    <row r="135" spans="2:4" x14ac:dyDescent="0.2">
      <c r="B135" s="4"/>
      <c r="D135" s="4"/>
    </row>
    <row r="136" spans="2:4" x14ac:dyDescent="0.2">
      <c r="B136" s="4"/>
      <c r="D136" s="4"/>
    </row>
    <row r="137" spans="2:4" x14ac:dyDescent="0.2">
      <c r="B137" s="4"/>
      <c r="D137" s="4"/>
    </row>
    <row r="138" spans="2:4" x14ac:dyDescent="0.2">
      <c r="B138" s="4"/>
      <c r="D138" s="4"/>
    </row>
  </sheetData>
  <sortState ref="C31:Q52">
    <sortCondition ref="C31:C52"/>
  </sortState>
  <mergeCells count="9">
    <mergeCell ref="C92:S92"/>
    <mergeCell ref="B126:C126"/>
    <mergeCell ref="C2:S2"/>
    <mergeCell ref="T4:T6"/>
    <mergeCell ref="V11:W11"/>
    <mergeCell ref="C29:S29"/>
    <mergeCell ref="T31:T33"/>
    <mergeCell ref="C56:S56"/>
    <mergeCell ref="B90:C9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RAIS_2006-2019_cadastur</vt:lpstr>
    </vt:vector>
  </TitlesOfParts>
  <Company>Fundtur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Dax Peres Goulart</dc:creator>
  <cp:lastModifiedBy>Danielle</cp:lastModifiedBy>
  <dcterms:created xsi:type="dcterms:W3CDTF">2019-03-22T19:50:22Z</dcterms:created>
  <dcterms:modified xsi:type="dcterms:W3CDTF">2021-02-12T18:28:25Z</dcterms:modified>
</cp:coreProperties>
</file>