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 activeTab="1"/>
  </bookViews>
  <sheets>
    <sheet name="RODOVIÁRIA CAMPO GRANDE" sheetId="1" r:id="rId1"/>
    <sheet name="FRETAMENTO TURÍSTICO" sheetId="2" r:id="rId2"/>
    <sheet name="INTERMUNICIPAL " sheetId="3" r:id="rId3"/>
    <sheet name="INTERESTADUAL E INTERNACIONAL" sheetId="4" r:id="rId4"/>
  </sheets>
  <calcPr calcId="145621"/>
</workbook>
</file>

<file path=xl/calcChain.xml><?xml version="1.0" encoding="utf-8"?>
<calcChain xmlns="http://schemas.openxmlformats.org/spreadsheetml/2006/main">
  <c r="G17" i="4" l="1"/>
  <c r="F17" i="4"/>
  <c r="D17" i="4"/>
  <c r="G16" i="4"/>
  <c r="F16" i="4"/>
  <c r="D16" i="4"/>
  <c r="G15" i="4"/>
  <c r="F15" i="4"/>
  <c r="D15" i="4"/>
  <c r="G14" i="4"/>
  <c r="F14" i="4"/>
  <c r="D14" i="4"/>
  <c r="G13" i="4"/>
  <c r="F13" i="4"/>
  <c r="D13" i="4"/>
  <c r="G12" i="4"/>
  <c r="F12" i="4"/>
  <c r="D12" i="4"/>
  <c r="G11" i="4"/>
  <c r="F11" i="4"/>
  <c r="D11" i="4"/>
  <c r="G10" i="4"/>
  <c r="H10" i="4" s="1"/>
  <c r="F10" i="4"/>
  <c r="D10" i="4"/>
  <c r="G9" i="4"/>
  <c r="F9" i="4"/>
  <c r="D9" i="4"/>
  <c r="G8" i="4"/>
  <c r="F8" i="4"/>
  <c r="D8" i="4"/>
  <c r="G7" i="4"/>
  <c r="F7" i="4"/>
  <c r="D7" i="4"/>
  <c r="G6" i="4"/>
  <c r="F6" i="4"/>
  <c r="D6" i="4"/>
  <c r="G5" i="4"/>
  <c r="F5" i="4"/>
  <c r="D5" i="4"/>
  <c r="G4" i="4"/>
  <c r="O9" i="3"/>
  <c r="M9" i="3"/>
  <c r="L9" i="3"/>
  <c r="K9" i="3"/>
  <c r="J9" i="3"/>
  <c r="I9" i="3"/>
  <c r="H9" i="3"/>
  <c r="G9" i="3"/>
  <c r="F9" i="3"/>
  <c r="E9" i="3"/>
  <c r="D9" i="3"/>
  <c r="C9" i="3"/>
  <c r="Q8" i="3"/>
  <c r="P8" i="3"/>
  <c r="Q7" i="3"/>
  <c r="P7" i="3"/>
  <c r="Q6" i="3"/>
  <c r="P6" i="3"/>
  <c r="Q5" i="3"/>
  <c r="P5" i="3"/>
  <c r="Q4" i="3"/>
  <c r="P4" i="3"/>
  <c r="H13" i="4" l="1"/>
  <c r="H11" i="4"/>
  <c r="H6" i="4"/>
  <c r="H7" i="4"/>
  <c r="H8" i="4"/>
  <c r="H14" i="4"/>
  <c r="H15" i="4"/>
  <c r="H16" i="4"/>
  <c r="H5" i="4"/>
  <c r="H9" i="4"/>
  <c r="H17" i="4"/>
  <c r="H12" i="4"/>
  <c r="Q9" i="3"/>
  <c r="P9" i="3"/>
  <c r="P4" i="2" l="1"/>
  <c r="P3" i="2"/>
  <c r="P8" i="2" l="1"/>
  <c r="P7" i="2"/>
  <c r="P12" i="2" l="1"/>
  <c r="P11" i="2"/>
  <c r="P16" i="2"/>
  <c r="P15" i="2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<sst xmlns="http://schemas.openxmlformats.org/spreadsheetml/2006/main" count="111" uniqueCount="53">
  <si>
    <t>Embarque</t>
  </si>
  <si>
    <t>Desembarque</t>
  </si>
  <si>
    <t>MESES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</si>
  <si>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</si>
  <si>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</si>
  <si>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</si>
  <si>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</si>
  <si>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</si>
  <si>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</si>
  <si>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</si>
  <si>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</si>
  <si>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</si>
  <si>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</si>
  <si>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</si>
  <si>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</si>
  <si>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</si>
  <si>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MOVIMENTO DE PASSAGEIROS TERMINAL RODOVIÁRIO DE CAMPO GRANDE/MS (EMBARQUE E DESEMBARQUE) - 2019 - 2021</t>
  </si>
  <si>
    <t>Movimentação do Fretamento Turístico do Mato Grosso do Sul em 2021</t>
  </si>
  <si>
    <t>Item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</si>
  <si>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</si>
  <si>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</si>
  <si>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</si>
  <si>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</si>
  <si>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</si>
  <si>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</si>
  <si>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</si>
  <si>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</si>
  <si>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</si>
  <si>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</si>
  <si>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</si>
  <si>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</si>
  <si>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</si>
  <si>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Viagens</t>
  </si>
  <si>
    <t>Passageiros</t>
  </si>
  <si>
    <t>Movimentação do Fretamento Turístico do Mato Grosso do Sul em 2020</t>
  </si>
  <si>
    <t>Movimentação do Fretamento Turístico do Mato Grosso do Sul em 2019</t>
  </si>
  <si>
    <t>Movimentação do Fretamento Turístico do Mato Grosso do Sul em 2018</t>
  </si>
  <si>
    <t>Movimentação Intermunicipal de Passageiros em Mato Grosso do Sul (Deslocamentos e Fretamentos) - 2008 - 2020</t>
  </si>
  <si>
    <t>Descrição/Ano</t>
  </si>
  <si>
    <t>Média</t>
  </si>
  <si>
    <t>Deslocamentos</t>
  </si>
  <si>
    <t>Campo Grande - Interior</t>
  </si>
  <si>
    <t>Interior - Campo Grande</t>
  </si>
  <si>
    <t>Interior - Interior</t>
  </si>
  <si>
    <t>Fretamentos</t>
  </si>
  <si>
    <t>Deslocamentos + Fretamentos</t>
  </si>
  <si>
    <t>Fonte: Agência Estadual de Regulação de Serviços Públicos de MS - AGEPAN.</t>
  </si>
  <si>
    <t>Ano/Deslocamento</t>
  </si>
  <si>
    <t>Interestadual</t>
  </si>
  <si>
    <t>Variação</t>
  </si>
  <si>
    <t>Internacional</t>
  </si>
  <si>
    <t>-</t>
  </si>
  <si>
    <t>Movimentação interestadual e internacional de passageiros em rodoviárias de MS, por ano, segundo deslocamento de Ida e Volta - 2007-2020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</si>
</sst>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#,##0.00\ ;&quot; (&quot;#,##0.00\);&quot; -&quot;#\ ;\ @\ "/>
    <numFmt numFmtId="165" formatCode="\ #,##0\ ;&quot; (&quot;#,##0\);&quot; -&quot;#\ ;\ @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164" fontId="20" fillId="0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5" fillId="0" borderId="1" xfId="0" applyNumberFormat="1" applyFont="1" applyFill="1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0" xfId="0" applyFont="1"/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3" borderId="6" xfId="2" applyFont="1" applyFill="1" applyBorder="1" applyAlignment="1" applyProtection="1">
      <alignment horizontal="center" vertical="center"/>
    </xf>
    <xf numFmtId="3" fontId="11" fillId="0" borderId="1" xfId="0" applyNumberFormat="1" applyFont="1" applyFill="1" applyBorder="1" applyAlignment="1">
      <alignment horizontal="center"/>
    </xf>
    <xf numFmtId="3" fontId="12" fillId="0" borderId="7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10" fillId="3" borderId="6" xfId="2" applyNumberFormat="1" applyFont="1" applyFill="1" applyBorder="1" applyAlignment="1" applyProtection="1">
      <alignment horizontal="center" vertical="center"/>
    </xf>
    <xf numFmtId="3" fontId="11" fillId="0" borderId="1" xfId="0" applyNumberFormat="1" applyFont="1" applyFill="1" applyBorder="1"/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6" xfId="2" applyFont="1" applyFill="1" applyBorder="1" applyAlignment="1" applyProtection="1">
      <alignment horizontal="center" vertical="center"/>
    </xf>
    <xf numFmtId="3" fontId="15" fillId="0" borderId="6" xfId="2" applyNumberFormat="1" applyFont="1" applyFill="1" applyBorder="1" applyAlignment="1" applyProtection="1">
      <alignment horizontal="center" vertical="center"/>
    </xf>
    <xf numFmtId="0" fontId="15" fillId="3" borderId="6" xfId="2" applyFont="1" applyFill="1" applyBorder="1" applyAlignment="1" applyProtection="1">
      <alignment horizontal="center" vertical="center"/>
    </xf>
    <xf numFmtId="3" fontId="15" fillId="3" borderId="6" xfId="2" applyNumberFormat="1" applyFont="1" applyFill="1" applyBorder="1" applyAlignment="1" applyProtection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1" fillId="2" borderId="0" xfId="0" applyFont="1" applyFill="1"/>
    <xf numFmtId="0" fontId="11" fillId="0" borderId="1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/>
    </xf>
    <xf numFmtId="0" fontId="17" fillId="0" borderId="0" xfId="0" applyFont="1" applyBorder="1"/>
    <xf numFmtId="0" fontId="16" fillId="4" borderId="0" xfId="0" applyFont="1" applyFill="1" applyBorder="1" applyAlignment="1">
      <alignment horizontal="center" vertical="center"/>
    </xf>
    <xf numFmtId="0" fontId="18" fillId="4" borderId="0" xfId="0" applyFont="1" applyFill="1" applyBorder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5" borderId="8" xfId="0" applyFont="1" applyFill="1" applyBorder="1"/>
    <xf numFmtId="3" fontId="19" fillId="5" borderId="9" xfId="0" applyNumberFormat="1" applyFont="1" applyFill="1" applyBorder="1" applyAlignment="1">
      <alignment horizontal="center" vertical="center"/>
    </xf>
    <xf numFmtId="3" fontId="19" fillId="5" borderId="10" xfId="0" applyNumberFormat="1" applyFont="1" applyFill="1" applyBorder="1" applyAlignment="1">
      <alignment horizontal="center" vertical="center"/>
    </xf>
    <xf numFmtId="0" fontId="18" fillId="4" borderId="8" xfId="0" applyFont="1" applyFill="1" applyBorder="1"/>
    <xf numFmtId="3" fontId="18" fillId="4" borderId="9" xfId="0" applyNumberFormat="1" applyFont="1" applyFill="1" applyBorder="1" applyAlignment="1">
      <alignment horizontal="center" vertical="center"/>
    </xf>
    <xf numFmtId="3" fontId="18" fillId="4" borderId="10" xfId="0" applyNumberFormat="1" applyFont="1" applyFill="1" applyBorder="1" applyAlignment="1">
      <alignment horizontal="center" vertical="center"/>
    </xf>
    <xf numFmtId="165" fontId="21" fillId="0" borderId="3" xfId="3" applyNumberFormat="1" applyFont="1" applyBorder="1" applyAlignment="1" applyProtection="1">
      <alignment horizontal="center" vertical="center"/>
    </xf>
    <xf numFmtId="3" fontId="22" fillId="5" borderId="9" xfId="0" applyNumberFormat="1" applyFont="1" applyFill="1" applyBorder="1" applyAlignment="1">
      <alignment horizontal="center" vertical="center"/>
    </xf>
    <xf numFmtId="3" fontId="19" fillId="4" borderId="9" xfId="0" applyNumberFormat="1" applyFont="1" applyFill="1" applyBorder="1" applyAlignment="1">
      <alignment horizontal="center" vertical="center"/>
    </xf>
    <xf numFmtId="3" fontId="19" fillId="4" borderId="10" xfId="0" applyNumberFormat="1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left" vertical="center"/>
    </xf>
    <xf numFmtId="0" fontId="17" fillId="0" borderId="11" xfId="0" applyFont="1" applyBorder="1"/>
    <xf numFmtId="9" fontId="0" fillId="0" borderId="1" xfId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/>
    </xf>
    <xf numFmtId="3" fontId="18" fillId="4" borderId="1" xfId="0" applyNumberFormat="1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</cellXfs>
  <cellStyles count="4">
    <cellStyle name="Excel Built-in Comma 10" xfId="3"/>
    <cellStyle name="Normal" xfId="0" builtinId="0"/>
    <cellStyle name="Normal 2" xfId="2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>
      <selection activeCell="E19" sqref="E19"/>
    </sheetView>
  </sheetViews>
  <sheetFormatPr defaultRowHeight="15" x14ac:dyDescent="0.25"/>
  <cols>
    <col min="2" max="2" width="24.140625" customWidth="1"/>
    <col min="3" max="3" width="18.5703125" customWidth="1"/>
    <col min="4" max="4" width="22.140625" customWidth="1"/>
    <col min="5" max="5" width="19.140625" customWidth="1"/>
    <col min="6" max="6" width="17.85546875" customWidth="1"/>
    <col min="7" max="7" width="22.85546875" customWidth="1"/>
    <col min="8" max="8" width="17.140625" customWidth="1"/>
  </cols>
  <sheetData>
    <row r="2" spans="2:8" x14ac:dyDescent="0.25">
      <c r="C2" s="13" t="s">
        <v>16</v>
      </c>
    </row>
    <row r="3" spans="2:8" x14ac:dyDescent="0.25">
      <c r="B3" s="10" t="s">
        <v>2</v>
      </c>
      <c r="C3" s="1">
        <v>2019</v>
      </c>
      <c r="D3" s="1"/>
      <c r="E3" s="1">
        <v>2020</v>
      </c>
      <c r="F3" s="1"/>
      <c r="G3" s="1">
        <v>2021</v>
      </c>
      <c r="H3" s="1"/>
    </row>
    <row r="4" spans="2:8" x14ac:dyDescent="0.25">
      <c r="B4" s="10"/>
      <c r="C4" s="2" t="s">
        <v>0</v>
      </c>
      <c r="D4" s="2" t="s">
        <v>1</v>
      </c>
      <c r="E4" s="2" t="s">
        <v>0</v>
      </c>
      <c r="F4" s="2" t="s">
        <v>1</v>
      </c>
      <c r="G4" s="2" t="s">
        <v>0</v>
      </c>
      <c r="H4" s="2" t="s">
        <v>1</v>
      </c>
    </row>
    <row r="5" spans="2:8" x14ac:dyDescent="0.25">
      <c r="B5" s="11" t="s">
        <v>3</v>
      </c>
      <c r="C5" s="3">
        <v>75116</v>
      </c>
      <c r="D5" s="3">
        <v>73848</v>
      </c>
      <c r="E5" s="4">
        <v>71457</v>
      </c>
      <c r="F5" s="3">
        <v>69848</v>
      </c>
      <c r="G5" s="3">
        <v>39100</v>
      </c>
      <c r="H5" s="3">
        <v>38522</v>
      </c>
    </row>
    <row r="6" spans="2:8" x14ac:dyDescent="0.25">
      <c r="B6" s="11" t="s">
        <v>4</v>
      </c>
      <c r="C6" s="3">
        <v>43732</v>
      </c>
      <c r="D6" s="3">
        <v>31010</v>
      </c>
      <c r="E6" s="4">
        <v>54780</v>
      </c>
      <c r="F6" s="3">
        <v>50366</v>
      </c>
      <c r="G6" s="3">
        <v>32476</v>
      </c>
      <c r="H6" s="3">
        <v>29874</v>
      </c>
    </row>
    <row r="7" spans="2:8" x14ac:dyDescent="0.25">
      <c r="B7" s="11" t="s">
        <v>5</v>
      </c>
      <c r="C7" s="3">
        <v>54432</v>
      </c>
      <c r="D7" s="3">
        <v>52085</v>
      </c>
      <c r="E7" s="4">
        <v>36166</v>
      </c>
      <c r="F7" s="3">
        <v>32816</v>
      </c>
      <c r="G7" s="3">
        <v>28657</v>
      </c>
      <c r="H7" s="3">
        <v>26550</v>
      </c>
    </row>
    <row r="8" spans="2:8" x14ac:dyDescent="0.25">
      <c r="B8" s="12" t="s">
        <v>6</v>
      </c>
      <c r="C8" s="3">
        <v>56660</v>
      </c>
      <c r="D8" s="3">
        <v>51538</v>
      </c>
      <c r="E8" s="4">
        <v>583</v>
      </c>
      <c r="F8" s="3">
        <v>494</v>
      </c>
      <c r="G8" s="3">
        <v>24839</v>
      </c>
      <c r="H8" s="3">
        <v>23596</v>
      </c>
    </row>
    <row r="9" spans="2:8" x14ac:dyDescent="0.25">
      <c r="B9" s="12" t="s">
        <v>7</v>
      </c>
      <c r="C9" s="3">
        <v>55401</v>
      </c>
      <c r="D9" s="3">
        <v>50505</v>
      </c>
      <c r="E9" s="4">
        <v>5048</v>
      </c>
      <c r="F9" s="3">
        <v>5051</v>
      </c>
      <c r="G9" s="3">
        <v>33795</v>
      </c>
      <c r="H9" s="3">
        <v>31144</v>
      </c>
    </row>
    <row r="10" spans="2:8" x14ac:dyDescent="0.25">
      <c r="B10" s="12" t="s">
        <v>8</v>
      </c>
      <c r="C10" s="3">
        <v>57318</v>
      </c>
      <c r="D10" s="3">
        <v>50964</v>
      </c>
      <c r="E10" s="3">
        <v>5474</v>
      </c>
      <c r="F10" s="4">
        <v>6150</v>
      </c>
      <c r="G10" s="3">
        <v>33418</v>
      </c>
      <c r="H10" s="3">
        <v>31415</v>
      </c>
    </row>
    <row r="11" spans="2:8" x14ac:dyDescent="0.25">
      <c r="B11" s="12" t="s">
        <v>9</v>
      </c>
      <c r="C11" s="3">
        <v>68496</v>
      </c>
      <c r="D11" s="3">
        <v>66101</v>
      </c>
      <c r="E11" s="3">
        <v>13969</v>
      </c>
      <c r="F11" s="3">
        <v>13804</v>
      </c>
      <c r="G11" s="4">
        <v>43707</v>
      </c>
      <c r="H11" s="3">
        <v>41923</v>
      </c>
    </row>
    <row r="12" spans="2:8" x14ac:dyDescent="0.25">
      <c r="B12" s="12" t="s">
        <v>10</v>
      </c>
      <c r="C12" s="3">
        <v>57477</v>
      </c>
      <c r="D12" s="3">
        <v>51394</v>
      </c>
      <c r="E12" s="3">
        <v>18160</v>
      </c>
      <c r="F12" s="3">
        <v>18698</v>
      </c>
      <c r="G12" s="5">
        <v>46618</v>
      </c>
      <c r="H12" s="5">
        <v>45998</v>
      </c>
    </row>
    <row r="13" spans="2:8" x14ac:dyDescent="0.25">
      <c r="B13" s="12" t="s">
        <v>11</v>
      </c>
      <c r="C13" s="3">
        <v>48572</v>
      </c>
      <c r="D13" s="3">
        <v>25230</v>
      </c>
      <c r="E13" s="3">
        <v>26027</v>
      </c>
      <c r="F13" s="3">
        <v>24653</v>
      </c>
      <c r="G13" s="3">
        <v>47154</v>
      </c>
      <c r="H13" s="3">
        <v>47811</v>
      </c>
    </row>
    <row r="14" spans="2:8" x14ac:dyDescent="0.25">
      <c r="B14" s="12" t="s">
        <v>12</v>
      </c>
      <c r="C14" s="3">
        <v>60150</v>
      </c>
      <c r="D14" s="3">
        <v>53797</v>
      </c>
      <c r="E14" s="6">
        <v>32730</v>
      </c>
      <c r="F14" s="6">
        <v>31259</v>
      </c>
      <c r="G14" s="3">
        <v>51070</v>
      </c>
      <c r="H14" s="3">
        <v>49473</v>
      </c>
    </row>
    <row r="15" spans="2:8" x14ac:dyDescent="0.25">
      <c r="B15" s="12" t="s">
        <v>13</v>
      </c>
      <c r="C15" s="3">
        <v>46274</v>
      </c>
      <c r="D15" s="3">
        <v>38088</v>
      </c>
      <c r="E15" s="6">
        <v>32997</v>
      </c>
      <c r="F15" s="6">
        <v>31553</v>
      </c>
      <c r="G15" s="3">
        <v>49071</v>
      </c>
      <c r="H15" s="3">
        <v>44476</v>
      </c>
    </row>
    <row r="16" spans="2:8" x14ac:dyDescent="0.25">
      <c r="B16" s="12" t="s">
        <v>14</v>
      </c>
      <c r="C16" s="3">
        <v>79097</v>
      </c>
      <c r="D16" s="3">
        <v>69827</v>
      </c>
      <c r="E16" s="6">
        <v>48285</v>
      </c>
      <c r="F16" s="6">
        <v>41601</v>
      </c>
      <c r="G16" s="7">
        <v>76084</v>
      </c>
      <c r="H16" s="3">
        <v>65064</v>
      </c>
    </row>
    <row r="17" spans="2:8" x14ac:dyDescent="0.25">
      <c r="B17" s="9" t="s">
        <v>15</v>
      </c>
      <c r="C17" s="8">
        <f>SUM(C5:C16)</f>
        <v>702725</v>
      </c>
      <c r="D17" s="8">
        <f>SUM(D5:D16)</f>
        <v>614387</v>
      </c>
      <c r="E17" s="8">
        <f t="shared" ref="E17:H17" si="0">SUM(E5:E16)</f>
        <v>345676</v>
      </c>
      <c r="F17" s="8">
        <f t="shared" si="0"/>
        <v>326293</v>
      </c>
      <c r="G17" s="8">
        <f t="shared" si="0"/>
        <v>505989</v>
      </c>
      <c r="H17" s="8">
        <f t="shared" si="0"/>
        <v>475846</v>
      </c>
    </row>
  </sheetData>
  <mergeCells count="4">
    <mergeCell ref="C3:D3"/>
    <mergeCell ref="E3:F3"/>
    <mergeCell ref="G3:H3"/>
    <mergeCell ref="B3:B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16"/>
  <sheetViews>
    <sheetView tabSelected="1" workbookViewId="0">
      <selection activeCell="L20" sqref="L20"/>
    </sheetView>
  </sheetViews>
  <sheetFormatPr defaultRowHeight="15" x14ac:dyDescent="0.25"/>
  <sheetData>
    <row r="1" spans="3:16" x14ac:dyDescent="0.25">
      <c r="C1" s="39" t="s">
        <v>36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  <c r="O1" s="40"/>
      <c r="P1" s="40"/>
    </row>
    <row r="2" spans="3:16" x14ac:dyDescent="0.25">
      <c r="C2" s="15" t="s">
        <v>18</v>
      </c>
      <c r="D2" s="16" t="s">
        <v>19</v>
      </c>
      <c r="E2" s="16" t="s">
        <v>20</v>
      </c>
      <c r="F2" s="16" t="s">
        <v>21</v>
      </c>
      <c r="G2" s="16" t="s">
        <v>22</v>
      </c>
      <c r="H2" s="16" t="s">
        <v>23</v>
      </c>
      <c r="I2" s="16" t="s">
        <v>24</v>
      </c>
      <c r="J2" s="18" t="s">
        <v>25</v>
      </c>
      <c r="K2" s="18" t="s">
        <v>26</v>
      </c>
      <c r="L2" s="18" t="s">
        <v>27</v>
      </c>
      <c r="M2" s="41" t="s">
        <v>28</v>
      </c>
      <c r="N2" s="41" t="s">
        <v>29</v>
      </c>
      <c r="O2" s="41" t="s">
        <v>30</v>
      </c>
      <c r="P2" s="19" t="s">
        <v>31</v>
      </c>
    </row>
    <row r="3" spans="3:16" x14ac:dyDescent="0.25">
      <c r="C3" s="20" t="s">
        <v>32</v>
      </c>
      <c r="D3" s="21">
        <v>853</v>
      </c>
      <c r="E3" s="21">
        <v>733</v>
      </c>
      <c r="F3" s="21">
        <v>897</v>
      </c>
      <c r="G3" s="21">
        <v>869</v>
      </c>
      <c r="H3" s="21">
        <v>896</v>
      </c>
      <c r="I3" s="21">
        <v>703</v>
      </c>
      <c r="J3" s="23">
        <v>958</v>
      </c>
      <c r="K3" s="23">
        <v>794</v>
      </c>
      <c r="L3" s="23">
        <v>833</v>
      </c>
      <c r="M3" s="41">
        <v>790</v>
      </c>
      <c r="N3" s="41">
        <v>750</v>
      </c>
      <c r="O3" s="41">
        <v>805</v>
      </c>
      <c r="P3" s="25">
        <f>SUM(D3:O3)</f>
        <v>9881</v>
      </c>
    </row>
    <row r="4" spans="3:16" x14ac:dyDescent="0.25">
      <c r="C4" s="20" t="s">
        <v>33</v>
      </c>
      <c r="D4" s="26">
        <v>16335</v>
      </c>
      <c r="E4" s="26">
        <v>13392</v>
      </c>
      <c r="F4" s="26">
        <v>16814</v>
      </c>
      <c r="G4" s="38">
        <v>17889</v>
      </c>
      <c r="H4" s="26">
        <v>17284</v>
      </c>
      <c r="I4" s="26">
        <v>12288</v>
      </c>
      <c r="J4" s="23">
        <v>18130</v>
      </c>
      <c r="K4" s="23">
        <v>15207</v>
      </c>
      <c r="L4" s="23">
        <v>16505</v>
      </c>
      <c r="M4" s="41">
        <v>16880</v>
      </c>
      <c r="N4" s="41">
        <v>15986</v>
      </c>
      <c r="O4" s="41">
        <v>16988</v>
      </c>
      <c r="P4" s="25">
        <f>SUM(D4:O4)</f>
        <v>193698</v>
      </c>
    </row>
    <row r="5" spans="3:16" x14ac:dyDescent="0.25">
      <c r="C5" s="14" t="s">
        <v>35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3:16" ht="15.75" thickBot="1" x14ac:dyDescent="0.3">
      <c r="C6" s="15" t="s">
        <v>18</v>
      </c>
      <c r="D6" s="17" t="s">
        <v>19</v>
      </c>
      <c r="E6" s="17" t="s">
        <v>20</v>
      </c>
      <c r="F6" s="17" t="s">
        <v>21</v>
      </c>
      <c r="G6" s="16" t="s">
        <v>22</v>
      </c>
      <c r="H6" s="16" t="s">
        <v>23</v>
      </c>
      <c r="I6" s="16" t="s">
        <v>24</v>
      </c>
      <c r="J6" s="18" t="s">
        <v>25</v>
      </c>
      <c r="K6" s="18" t="s">
        <v>26</v>
      </c>
      <c r="L6" s="18" t="s">
        <v>27</v>
      </c>
      <c r="M6" s="18" t="s">
        <v>28</v>
      </c>
      <c r="N6" s="18" t="s">
        <v>29</v>
      </c>
      <c r="O6" s="18" t="s">
        <v>30</v>
      </c>
      <c r="P6" s="19" t="s">
        <v>31</v>
      </c>
    </row>
    <row r="7" spans="3:16" x14ac:dyDescent="0.25">
      <c r="C7" s="20" t="s">
        <v>32</v>
      </c>
      <c r="D7" s="29">
        <v>615</v>
      </c>
      <c r="E7" s="29">
        <v>537</v>
      </c>
      <c r="F7" s="29">
        <v>726</v>
      </c>
      <c r="G7" s="21">
        <v>690</v>
      </c>
      <c r="H7" s="21">
        <v>756</v>
      </c>
      <c r="I7" s="21">
        <v>701</v>
      </c>
      <c r="J7" s="23">
        <v>752</v>
      </c>
      <c r="K7" s="23">
        <v>850</v>
      </c>
      <c r="L7" s="23">
        <v>918</v>
      </c>
      <c r="M7" s="24">
        <v>910</v>
      </c>
      <c r="N7" s="24">
        <v>846</v>
      </c>
      <c r="O7" s="24">
        <v>795</v>
      </c>
      <c r="P7" s="25">
        <f>SUM(D7:O7)</f>
        <v>9096</v>
      </c>
    </row>
    <row r="8" spans="3:16" x14ac:dyDescent="0.25">
      <c r="C8" s="20" t="s">
        <v>33</v>
      </c>
      <c r="D8" s="30">
        <v>12252</v>
      </c>
      <c r="E8" s="30">
        <v>9916</v>
      </c>
      <c r="F8" s="30">
        <v>16077</v>
      </c>
      <c r="G8" s="38">
        <v>14498</v>
      </c>
      <c r="H8" s="26">
        <v>16387</v>
      </c>
      <c r="I8" s="26">
        <v>14888</v>
      </c>
      <c r="J8" s="23">
        <v>14208</v>
      </c>
      <c r="K8" s="23">
        <v>16252</v>
      </c>
      <c r="L8" s="23">
        <v>17032</v>
      </c>
      <c r="M8" s="23">
        <v>19715</v>
      </c>
      <c r="N8" s="28">
        <v>18194</v>
      </c>
      <c r="O8" s="23">
        <v>16562</v>
      </c>
      <c r="P8" s="25">
        <f>SUM(D8:O8)</f>
        <v>185981</v>
      </c>
    </row>
    <row r="9" spans="3:16" x14ac:dyDescent="0.25">
      <c r="C9" s="14" t="s">
        <v>34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3:16" ht="15.75" thickBot="1" x14ac:dyDescent="0.3">
      <c r="C10" s="15" t="s">
        <v>18</v>
      </c>
      <c r="D10" s="32" t="s">
        <v>19</v>
      </c>
      <c r="E10" s="32" t="s">
        <v>20</v>
      </c>
      <c r="F10" s="32" t="s">
        <v>21</v>
      </c>
      <c r="G10" s="32" t="s">
        <v>22</v>
      </c>
      <c r="H10" s="32" t="s">
        <v>23</v>
      </c>
      <c r="I10" s="32" t="s">
        <v>24</v>
      </c>
      <c r="J10" s="18" t="s">
        <v>25</v>
      </c>
      <c r="K10" s="18" t="s">
        <v>26</v>
      </c>
      <c r="L10" s="18" t="s">
        <v>27</v>
      </c>
      <c r="M10" s="18" t="s">
        <v>28</v>
      </c>
      <c r="N10" s="18" t="s">
        <v>29</v>
      </c>
      <c r="O10" s="18" t="s">
        <v>30</v>
      </c>
      <c r="P10" s="19" t="s">
        <v>31</v>
      </c>
    </row>
    <row r="11" spans="3:16" x14ac:dyDescent="0.25">
      <c r="C11" s="20" t="s">
        <v>32</v>
      </c>
      <c r="D11" s="33">
        <v>642</v>
      </c>
      <c r="E11" s="34">
        <v>591</v>
      </c>
      <c r="F11" s="34">
        <v>413</v>
      </c>
      <c r="G11" s="33">
        <v>46</v>
      </c>
      <c r="H11" s="33">
        <v>58</v>
      </c>
      <c r="I11" s="33">
        <v>69</v>
      </c>
      <c r="J11" s="23">
        <v>97</v>
      </c>
      <c r="K11" s="23">
        <v>126</v>
      </c>
      <c r="L11" s="23">
        <v>262</v>
      </c>
      <c r="M11" s="24">
        <v>429</v>
      </c>
      <c r="N11" s="24">
        <v>431</v>
      </c>
      <c r="O11" s="24">
        <v>461</v>
      </c>
      <c r="P11" s="25">
        <f>SUM(D11:O11)</f>
        <v>3625</v>
      </c>
    </row>
    <row r="12" spans="3:16" x14ac:dyDescent="0.25">
      <c r="C12" s="20" t="s">
        <v>33</v>
      </c>
      <c r="D12" s="31">
        <v>14136</v>
      </c>
      <c r="E12" s="35">
        <v>11592</v>
      </c>
      <c r="F12" s="35">
        <v>8467</v>
      </c>
      <c r="G12" s="31">
        <v>647</v>
      </c>
      <c r="H12" s="31">
        <v>876</v>
      </c>
      <c r="I12" s="31">
        <v>981</v>
      </c>
      <c r="J12" s="23">
        <v>1030</v>
      </c>
      <c r="K12" s="23">
        <v>1549</v>
      </c>
      <c r="L12" s="23">
        <v>3685</v>
      </c>
      <c r="M12" s="23">
        <v>7291</v>
      </c>
      <c r="N12" s="28">
        <v>8331</v>
      </c>
      <c r="O12" s="23">
        <v>7518</v>
      </c>
      <c r="P12" s="25">
        <f>SUM(D12:O12)</f>
        <v>66103</v>
      </c>
    </row>
    <row r="13" spans="3:16" x14ac:dyDescent="0.25">
      <c r="C13" s="14" t="s">
        <v>17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3:16" ht="15.75" thickBot="1" x14ac:dyDescent="0.3">
      <c r="C14" s="15" t="s">
        <v>18</v>
      </c>
      <c r="D14" s="16" t="s">
        <v>19</v>
      </c>
      <c r="E14" s="16" t="s">
        <v>20</v>
      </c>
      <c r="F14" s="16" t="s">
        <v>21</v>
      </c>
      <c r="G14" s="17" t="s">
        <v>22</v>
      </c>
      <c r="H14" s="17" t="s">
        <v>23</v>
      </c>
      <c r="I14" s="17" t="s">
        <v>24</v>
      </c>
      <c r="J14" s="18" t="s">
        <v>25</v>
      </c>
      <c r="K14" s="18" t="s">
        <v>26</v>
      </c>
      <c r="L14" s="18" t="s">
        <v>27</v>
      </c>
      <c r="M14" s="18" t="s">
        <v>28</v>
      </c>
      <c r="N14" s="18" t="s">
        <v>29</v>
      </c>
      <c r="O14" s="18" t="s">
        <v>30</v>
      </c>
      <c r="P14" s="19" t="s">
        <v>31</v>
      </c>
    </row>
    <row r="15" spans="3:16" x14ac:dyDescent="0.25">
      <c r="C15" s="20" t="s">
        <v>32</v>
      </c>
      <c r="D15" s="21">
        <v>428</v>
      </c>
      <c r="E15" s="22">
        <v>373</v>
      </c>
      <c r="F15" s="36">
        <v>443</v>
      </c>
      <c r="G15" s="3">
        <v>365</v>
      </c>
      <c r="H15" s="3">
        <v>444</v>
      </c>
      <c r="I15" s="3">
        <v>362</v>
      </c>
      <c r="J15" s="3">
        <v>488</v>
      </c>
      <c r="K15" s="23">
        <v>540</v>
      </c>
      <c r="L15" s="3">
        <v>638</v>
      </c>
      <c r="M15" s="24">
        <v>763</v>
      </c>
      <c r="N15" s="24">
        <v>739</v>
      </c>
      <c r="O15" s="24">
        <v>771</v>
      </c>
      <c r="P15" s="25">
        <f>SUM(D15:O15)</f>
        <v>6354</v>
      </c>
    </row>
    <row r="16" spans="3:16" x14ac:dyDescent="0.25">
      <c r="C16" s="20" t="s">
        <v>33</v>
      </c>
      <c r="D16" s="26">
        <v>6815</v>
      </c>
      <c r="E16" s="27">
        <v>5978</v>
      </c>
      <c r="F16" s="37">
        <v>6697</v>
      </c>
      <c r="G16" s="3">
        <v>5185</v>
      </c>
      <c r="H16" s="3">
        <v>6672</v>
      </c>
      <c r="I16" s="3">
        <v>5234</v>
      </c>
      <c r="J16" s="3">
        <v>6904</v>
      </c>
      <c r="K16" s="23">
        <v>8488</v>
      </c>
      <c r="L16" s="3">
        <v>11160</v>
      </c>
      <c r="M16" s="23">
        <v>13061</v>
      </c>
      <c r="N16" s="23">
        <v>14829</v>
      </c>
      <c r="O16" s="23">
        <v>13557</v>
      </c>
      <c r="P16" s="25">
        <f>SUM(D16:O16)</f>
        <v>104580</v>
      </c>
    </row>
  </sheetData>
  <mergeCells count="4">
    <mergeCell ref="C13:P13"/>
    <mergeCell ref="C9:P9"/>
    <mergeCell ref="C5:P5"/>
    <mergeCell ref="C1:M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"/>
  <sheetViews>
    <sheetView workbookViewId="0">
      <selection activeCell="C21" sqref="C21"/>
    </sheetView>
  </sheetViews>
  <sheetFormatPr defaultRowHeight="15" x14ac:dyDescent="0.25"/>
  <cols>
    <col min="2" max="2" width="35.7109375" customWidth="1"/>
    <col min="16" max="16" width="14.5703125" customWidth="1"/>
  </cols>
  <sheetData>
    <row r="2" spans="2:17" ht="15.75" x14ac:dyDescent="0.25">
      <c r="B2" s="42" t="s">
        <v>37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  <c r="O2" s="44"/>
      <c r="P2" s="45"/>
      <c r="Q2" s="45"/>
    </row>
    <row r="3" spans="2:17" x14ac:dyDescent="0.25">
      <c r="B3" s="46" t="s">
        <v>38</v>
      </c>
      <c r="C3" s="47">
        <v>2008</v>
      </c>
      <c r="D3" s="47">
        <v>2009</v>
      </c>
      <c r="E3" s="47">
        <v>2010</v>
      </c>
      <c r="F3" s="47">
        <v>2011</v>
      </c>
      <c r="G3" s="47">
        <v>2012</v>
      </c>
      <c r="H3" s="47">
        <v>2013</v>
      </c>
      <c r="I3" s="47">
        <v>2014</v>
      </c>
      <c r="J3" s="47">
        <v>2015</v>
      </c>
      <c r="K3" s="47">
        <v>2016</v>
      </c>
      <c r="L3" s="47">
        <v>2017</v>
      </c>
      <c r="M3" s="47">
        <v>2018</v>
      </c>
      <c r="N3" s="48">
        <v>2019</v>
      </c>
      <c r="O3" s="48">
        <v>2020</v>
      </c>
      <c r="P3" s="48" t="s">
        <v>15</v>
      </c>
      <c r="Q3" s="48" t="s">
        <v>39</v>
      </c>
    </row>
    <row r="4" spans="2:17" x14ac:dyDescent="0.25">
      <c r="B4" s="49" t="s">
        <v>40</v>
      </c>
      <c r="C4" s="50">
        <v>5982962</v>
      </c>
      <c r="D4" s="50">
        <v>5583249</v>
      </c>
      <c r="E4" s="50">
        <v>5628215</v>
      </c>
      <c r="F4" s="50">
        <v>5783091</v>
      </c>
      <c r="G4" s="50">
        <v>5313744</v>
      </c>
      <c r="H4" s="50">
        <v>5223653</v>
      </c>
      <c r="I4" s="50">
        <v>4822362</v>
      </c>
      <c r="J4" s="50">
        <v>4304433</v>
      </c>
      <c r="K4" s="50">
        <v>3907202</v>
      </c>
      <c r="L4" s="50">
        <v>3535950</v>
      </c>
      <c r="M4" s="50">
        <v>3106136</v>
      </c>
      <c r="N4" s="50">
        <v>2990496</v>
      </c>
      <c r="O4" s="51">
        <v>1510013</v>
      </c>
      <c r="P4" s="51">
        <f t="shared" ref="P4:P9" si="0">SUM(C4:O4)</f>
        <v>57691506</v>
      </c>
      <c r="Q4" s="51">
        <f t="shared" ref="Q4:Q9" si="1">AVERAGE(C4:O4)</f>
        <v>4437808.153846154</v>
      </c>
    </row>
    <row r="5" spans="2:17" x14ac:dyDescent="0.25">
      <c r="B5" s="52" t="s">
        <v>41</v>
      </c>
      <c r="C5" s="53">
        <v>2267608</v>
      </c>
      <c r="D5" s="53">
        <v>2045628</v>
      </c>
      <c r="E5" s="53">
        <v>1999046</v>
      </c>
      <c r="F5" s="53">
        <v>1830724</v>
      </c>
      <c r="G5" s="53">
        <v>1734887</v>
      </c>
      <c r="H5" s="53">
        <v>1906068</v>
      </c>
      <c r="I5" s="53">
        <v>1763725</v>
      </c>
      <c r="J5" s="53">
        <v>1506894</v>
      </c>
      <c r="K5" s="53">
        <v>1356797</v>
      </c>
      <c r="L5" s="53">
        <v>1228813</v>
      </c>
      <c r="M5" s="53">
        <v>1134673</v>
      </c>
      <c r="N5" s="53">
        <v>1164206</v>
      </c>
      <c r="O5" s="54">
        <v>522267</v>
      </c>
      <c r="P5" s="54">
        <f t="shared" si="0"/>
        <v>20461336</v>
      </c>
      <c r="Q5" s="54">
        <f t="shared" si="1"/>
        <v>1573948.923076923</v>
      </c>
    </row>
    <row r="6" spans="2:17" x14ac:dyDescent="0.25">
      <c r="B6" s="52" t="s">
        <v>42</v>
      </c>
      <c r="C6" s="53">
        <v>630148</v>
      </c>
      <c r="D6" s="53">
        <v>615264</v>
      </c>
      <c r="E6" s="53">
        <v>2034744</v>
      </c>
      <c r="F6" s="53">
        <v>1974965</v>
      </c>
      <c r="G6" s="53">
        <v>1784863</v>
      </c>
      <c r="H6" s="53">
        <v>1654560</v>
      </c>
      <c r="I6" s="53">
        <v>1530999</v>
      </c>
      <c r="J6" s="53">
        <v>1400306</v>
      </c>
      <c r="K6" s="53">
        <v>1258103</v>
      </c>
      <c r="L6" s="53">
        <v>1163037</v>
      </c>
      <c r="M6" s="53">
        <v>976748</v>
      </c>
      <c r="N6" s="53">
        <v>378454</v>
      </c>
      <c r="O6" s="54">
        <v>255736</v>
      </c>
      <c r="P6" s="54">
        <f t="shared" si="0"/>
        <v>15657927</v>
      </c>
      <c r="Q6" s="54">
        <f t="shared" si="1"/>
        <v>1204455.923076923</v>
      </c>
    </row>
    <row r="7" spans="2:17" x14ac:dyDescent="0.25">
      <c r="B7" s="52" t="s">
        <v>43</v>
      </c>
      <c r="C7" s="53">
        <v>3085206</v>
      </c>
      <c r="D7" s="53">
        <v>2922357</v>
      </c>
      <c r="E7" s="53">
        <v>1594425</v>
      </c>
      <c r="F7" s="53">
        <v>1977402</v>
      </c>
      <c r="G7" s="53">
        <v>1793994</v>
      </c>
      <c r="H7" s="53">
        <v>1663025</v>
      </c>
      <c r="I7" s="53">
        <v>1527638</v>
      </c>
      <c r="J7" s="53">
        <v>1397233</v>
      </c>
      <c r="K7" s="53">
        <v>1292302</v>
      </c>
      <c r="L7" s="53">
        <v>1144100</v>
      </c>
      <c r="M7" s="53">
        <v>994715</v>
      </c>
      <c r="N7" s="53">
        <v>1447836</v>
      </c>
      <c r="O7" s="55">
        <v>732010</v>
      </c>
      <c r="P7" s="54">
        <f t="shared" si="0"/>
        <v>21572243</v>
      </c>
      <c r="Q7" s="54">
        <f t="shared" si="1"/>
        <v>1659403.3076923077</v>
      </c>
    </row>
    <row r="8" spans="2:17" x14ac:dyDescent="0.25">
      <c r="B8" s="49" t="s">
        <v>44</v>
      </c>
      <c r="C8" s="50">
        <v>99026</v>
      </c>
      <c r="D8" s="50">
        <v>95266</v>
      </c>
      <c r="E8" s="56">
        <v>221040</v>
      </c>
      <c r="F8" s="50">
        <v>198936</v>
      </c>
      <c r="G8" s="50">
        <v>268564</v>
      </c>
      <c r="H8" s="50">
        <v>119149</v>
      </c>
      <c r="I8" s="56">
        <v>438360</v>
      </c>
      <c r="J8" s="50">
        <v>126331</v>
      </c>
      <c r="K8" s="50">
        <v>127973</v>
      </c>
      <c r="L8" s="50">
        <v>167475</v>
      </c>
      <c r="M8" s="50">
        <v>193698</v>
      </c>
      <c r="N8" s="50">
        <v>186207</v>
      </c>
      <c r="O8" s="51">
        <v>66095</v>
      </c>
      <c r="P8" s="51">
        <f t="shared" si="0"/>
        <v>2308120</v>
      </c>
      <c r="Q8" s="51">
        <f t="shared" si="1"/>
        <v>177547.69230769231</v>
      </c>
    </row>
    <row r="9" spans="2:17" x14ac:dyDescent="0.25">
      <c r="B9" s="46" t="s">
        <v>45</v>
      </c>
      <c r="C9" s="57">
        <f t="shared" ref="C9:M9" si="2">SUM(C4,C8)</f>
        <v>6081988</v>
      </c>
      <c r="D9" s="57">
        <f t="shared" si="2"/>
        <v>5678515</v>
      </c>
      <c r="E9" s="57">
        <f t="shared" si="2"/>
        <v>5849255</v>
      </c>
      <c r="F9" s="57">
        <f t="shared" si="2"/>
        <v>5982027</v>
      </c>
      <c r="G9" s="57">
        <f t="shared" si="2"/>
        <v>5582308</v>
      </c>
      <c r="H9" s="57">
        <f t="shared" si="2"/>
        <v>5342802</v>
      </c>
      <c r="I9" s="57">
        <f t="shared" si="2"/>
        <v>5260722</v>
      </c>
      <c r="J9" s="57">
        <f t="shared" si="2"/>
        <v>4430764</v>
      </c>
      <c r="K9" s="57">
        <f t="shared" si="2"/>
        <v>4035175</v>
      </c>
      <c r="L9" s="57">
        <f t="shared" si="2"/>
        <v>3703425</v>
      </c>
      <c r="M9" s="57">
        <f t="shared" si="2"/>
        <v>3299834</v>
      </c>
      <c r="N9" s="57">
        <v>3176703</v>
      </c>
      <c r="O9" s="58">
        <f>SUM(O5:O8)</f>
        <v>1576108</v>
      </c>
      <c r="P9" s="58">
        <f t="shared" si="0"/>
        <v>59999626</v>
      </c>
      <c r="Q9" s="58">
        <f t="shared" si="1"/>
        <v>4615355.846153846</v>
      </c>
    </row>
    <row r="10" spans="2:17" x14ac:dyDescent="0.25">
      <c r="B10" s="59" t="s">
        <v>46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</sheetData>
  <mergeCells count="2">
    <mergeCell ref="B2:M2"/>
    <mergeCell ref="B10:Q10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>
      <selection activeCell="G23" sqref="G23"/>
    </sheetView>
  </sheetViews>
  <sheetFormatPr defaultRowHeight="15" x14ac:dyDescent="0.25"/>
  <cols>
    <col min="2" max="2" width="28.5703125" customWidth="1"/>
    <col min="3" max="3" width="15.85546875" customWidth="1"/>
    <col min="4" max="4" width="13.28515625" customWidth="1"/>
    <col min="5" max="5" width="18.28515625" customWidth="1"/>
    <col min="6" max="6" width="21.140625" customWidth="1"/>
    <col min="7" max="7" width="27.5703125" customWidth="1"/>
    <col min="8" max="8" width="24.28515625" customWidth="1"/>
  </cols>
  <sheetData>
    <row r="2" spans="2:8" x14ac:dyDescent="0.25">
      <c r="B2" s="64" t="s">
        <v>52</v>
      </c>
      <c r="C2" s="43"/>
      <c r="D2" s="43"/>
      <c r="E2" s="43"/>
      <c r="F2" s="43"/>
      <c r="G2" s="43"/>
      <c r="H2" s="43"/>
    </row>
    <row r="3" spans="2:8" x14ac:dyDescent="0.25">
      <c r="B3" s="65" t="s">
        <v>47</v>
      </c>
      <c r="C3" s="65" t="s">
        <v>48</v>
      </c>
      <c r="D3" s="65" t="s">
        <v>49</v>
      </c>
      <c r="E3" s="65" t="s">
        <v>50</v>
      </c>
      <c r="F3" s="65" t="s">
        <v>49</v>
      </c>
      <c r="G3" s="66" t="s">
        <v>15</v>
      </c>
      <c r="H3" s="65" t="s">
        <v>49</v>
      </c>
    </row>
    <row r="4" spans="2:8" x14ac:dyDescent="0.25">
      <c r="B4" s="63">
        <v>2007</v>
      </c>
      <c r="C4" s="67">
        <v>701161</v>
      </c>
      <c r="D4" s="67" t="s">
        <v>51</v>
      </c>
      <c r="E4" s="67">
        <v>76721</v>
      </c>
      <c r="F4" s="67" t="s">
        <v>51</v>
      </c>
      <c r="G4" s="67">
        <f>SUM(C4,E4)</f>
        <v>777882</v>
      </c>
      <c r="H4" s="67" t="s">
        <v>51</v>
      </c>
    </row>
    <row r="5" spans="2:8" x14ac:dyDescent="0.25">
      <c r="B5" s="63">
        <v>2008</v>
      </c>
      <c r="C5" s="67">
        <v>909515</v>
      </c>
      <c r="D5" s="68">
        <f>C5/C4-1</f>
        <v>0.29715571744577929</v>
      </c>
      <c r="E5" s="67">
        <v>109176</v>
      </c>
      <c r="F5" s="68">
        <f>E5/E4-1</f>
        <v>0.42302629006399806</v>
      </c>
      <c r="G5" s="67">
        <f>SUM(C5,E5)</f>
        <v>1018691</v>
      </c>
      <c r="H5" s="68">
        <f t="shared" ref="H5:H15" si="0">G5/G4-1</f>
        <v>0.30957008903664063</v>
      </c>
    </row>
    <row r="6" spans="2:8" x14ac:dyDescent="0.25">
      <c r="B6" s="63">
        <v>2009</v>
      </c>
      <c r="C6" s="67">
        <v>1018768</v>
      </c>
      <c r="D6" s="68">
        <f>C6/C5-1</f>
        <v>0.12012226296432704</v>
      </c>
      <c r="E6" s="67">
        <v>136217</v>
      </c>
      <c r="F6" s="68">
        <f>E6/E5-1</f>
        <v>0.24768264087345204</v>
      </c>
      <c r="G6" s="67">
        <f>SUM(C6,E6)</f>
        <v>1154985</v>
      </c>
      <c r="H6" s="68">
        <f t="shared" si="0"/>
        <v>0.1337932699906057</v>
      </c>
    </row>
    <row r="7" spans="2:8" x14ac:dyDescent="0.25">
      <c r="B7" s="63">
        <v>2010</v>
      </c>
      <c r="C7" s="67">
        <v>989676</v>
      </c>
      <c r="D7" s="68">
        <f>C7/C6-1</f>
        <v>-2.8556059868390049E-2</v>
      </c>
      <c r="E7" s="67">
        <v>108952</v>
      </c>
      <c r="F7" s="68">
        <f>E7/E6-1</f>
        <v>-0.2001585705161617</v>
      </c>
      <c r="G7" s="67">
        <f>SUM(C7,E7)</f>
        <v>1098628</v>
      </c>
      <c r="H7" s="68">
        <f t="shared" si="0"/>
        <v>-4.8794573089693816E-2</v>
      </c>
    </row>
    <row r="8" spans="2:8" x14ac:dyDescent="0.25">
      <c r="B8" s="63">
        <v>2011</v>
      </c>
      <c r="C8" s="67">
        <v>809189</v>
      </c>
      <c r="D8" s="68">
        <f>C8/C7-1</f>
        <v>-0.1823697856672285</v>
      </c>
      <c r="E8" s="67">
        <v>96283</v>
      </c>
      <c r="F8" s="68">
        <f>E8/E7-1</f>
        <v>-0.11628056391805563</v>
      </c>
      <c r="G8" s="67">
        <f>SUM(C8,E8)</f>
        <v>905472</v>
      </c>
      <c r="H8" s="68">
        <f t="shared" si="0"/>
        <v>-0.17581565370625907</v>
      </c>
    </row>
    <row r="9" spans="2:8" x14ac:dyDescent="0.25">
      <c r="B9" s="63">
        <v>2012</v>
      </c>
      <c r="C9" s="67">
        <v>979811</v>
      </c>
      <c r="D9" s="68">
        <f>C9/C8-1</f>
        <v>0.21085556032027131</v>
      </c>
      <c r="E9" s="67">
        <v>62859</v>
      </c>
      <c r="F9" s="68">
        <f>E9/E8-1</f>
        <v>-0.34714331709647606</v>
      </c>
      <c r="G9" s="67">
        <f>SUM(C9,E9)</f>
        <v>1042670</v>
      </c>
      <c r="H9" s="68">
        <f t="shared" si="0"/>
        <v>0.15152097469607018</v>
      </c>
    </row>
    <row r="10" spans="2:8" x14ac:dyDescent="0.25">
      <c r="B10" s="63">
        <v>2013</v>
      </c>
      <c r="C10" s="67">
        <v>620401</v>
      </c>
      <c r="D10" s="68">
        <f>C10/C9-1</f>
        <v>-0.36681564097565755</v>
      </c>
      <c r="E10" s="67">
        <v>51899</v>
      </c>
      <c r="F10" s="68">
        <f>E10/E9-1</f>
        <v>-0.17435848486294725</v>
      </c>
      <c r="G10" s="67">
        <f>SUM(C10,E10)</f>
        <v>672300</v>
      </c>
      <c r="H10" s="68">
        <f t="shared" si="0"/>
        <v>-0.35521305878178144</v>
      </c>
    </row>
    <row r="11" spans="2:8" x14ac:dyDescent="0.25">
      <c r="B11" s="63">
        <v>2014</v>
      </c>
      <c r="C11" s="67">
        <v>577968</v>
      </c>
      <c r="D11" s="68">
        <f>C11/C10-1</f>
        <v>-6.8396085757437497E-2</v>
      </c>
      <c r="E11" s="67">
        <v>52268</v>
      </c>
      <c r="F11" s="68">
        <f>E11/E10-1</f>
        <v>7.1099635831133323E-3</v>
      </c>
      <c r="G11" s="67">
        <f>SUM(C11,E11)</f>
        <v>630236</v>
      </c>
      <c r="H11" s="68">
        <f t="shared" si="0"/>
        <v>-6.2567306262085398E-2</v>
      </c>
    </row>
    <row r="12" spans="2:8" x14ac:dyDescent="0.25">
      <c r="B12" s="63">
        <v>2015</v>
      </c>
      <c r="C12" s="67">
        <v>519060</v>
      </c>
      <c r="D12" s="68">
        <f>C12/C11-1</f>
        <v>-0.1019225977908812</v>
      </c>
      <c r="E12" s="67">
        <v>40452</v>
      </c>
      <c r="F12" s="68">
        <f>E12/E11-1</f>
        <v>-0.22606566159026553</v>
      </c>
      <c r="G12" s="67">
        <f>SUM(C12,E12)</f>
        <v>559512</v>
      </c>
      <c r="H12" s="68">
        <f t="shared" si="0"/>
        <v>-0.11221828013632984</v>
      </c>
    </row>
    <row r="13" spans="2:8" x14ac:dyDescent="0.25">
      <c r="B13" s="63">
        <v>2016</v>
      </c>
      <c r="C13" s="67">
        <v>2017565</v>
      </c>
      <c r="D13" s="68">
        <f>C13/C12-1</f>
        <v>2.8869591184063501</v>
      </c>
      <c r="E13" s="67">
        <v>53840</v>
      </c>
      <c r="F13" s="68">
        <f>E13/E12-1</f>
        <v>0.33096015030159198</v>
      </c>
      <c r="G13" s="67">
        <f>SUM(C13,E13)</f>
        <v>2071405</v>
      </c>
      <c r="H13" s="68">
        <f t="shared" si="0"/>
        <v>2.7021636711991879</v>
      </c>
    </row>
    <row r="14" spans="2:8" x14ac:dyDescent="0.25">
      <c r="B14" s="63">
        <v>2017</v>
      </c>
      <c r="C14" s="67">
        <v>1783197</v>
      </c>
      <c r="D14" s="68">
        <f>C14/C13-1</f>
        <v>-0.1161637915011412</v>
      </c>
      <c r="E14" s="67">
        <v>42173</v>
      </c>
      <c r="F14" s="68">
        <f>E14/E13-1</f>
        <v>-0.21669762258543834</v>
      </c>
      <c r="G14" s="67">
        <f>SUM(C14,E14)</f>
        <v>1825370</v>
      </c>
      <c r="H14" s="68">
        <f t="shared" si="0"/>
        <v>-0.11877686884023164</v>
      </c>
    </row>
    <row r="15" spans="2:8" x14ac:dyDescent="0.25">
      <c r="B15" s="63">
        <v>2018</v>
      </c>
      <c r="C15" s="67">
        <v>1612864</v>
      </c>
      <c r="D15" s="68">
        <f>C15/C14-1</f>
        <v>-9.5521134232504856E-2</v>
      </c>
      <c r="E15" s="67">
        <v>47346</v>
      </c>
      <c r="F15" s="68">
        <f>E15/E14-1</f>
        <v>0.12266141844307965</v>
      </c>
      <c r="G15" s="67">
        <f>SUM(C15,E15)</f>
        <v>1660210</v>
      </c>
      <c r="H15" s="68">
        <f t="shared" si="0"/>
        <v>-9.0480286188553527E-2</v>
      </c>
    </row>
    <row r="16" spans="2:8" x14ac:dyDescent="0.25">
      <c r="B16" s="63">
        <v>2019</v>
      </c>
      <c r="C16" s="69">
        <v>1454417</v>
      </c>
      <c r="D16" s="68">
        <f>C16/C15-1</f>
        <v>-9.8239529185349839E-2</v>
      </c>
      <c r="E16" s="69">
        <v>27979</v>
      </c>
      <c r="F16" s="68">
        <f>E16/E15-1</f>
        <v>-0.40905250707557128</v>
      </c>
      <c r="G16" s="67">
        <f>SUM(C16,E16)</f>
        <v>1482396</v>
      </c>
      <c r="H16" s="68">
        <f>G16/G15-1</f>
        <v>-0.10710331825491959</v>
      </c>
    </row>
    <row r="17" spans="2:8" x14ac:dyDescent="0.25">
      <c r="B17" s="63">
        <v>2020</v>
      </c>
      <c r="C17" s="70">
        <v>601472</v>
      </c>
      <c r="D17" s="61">
        <f>C17/C16-1</f>
        <v>-0.58645147849619472</v>
      </c>
      <c r="E17" s="62">
        <v>4105</v>
      </c>
      <c r="F17" s="61">
        <f>E17/E16-1</f>
        <v>-0.8532828192573001</v>
      </c>
      <c r="G17" s="62">
        <f>SUM(C17,E17)</f>
        <v>605577</v>
      </c>
      <c r="H17" s="61">
        <f>G17/G16-1</f>
        <v>-0.59148769964301029</v>
      </c>
    </row>
  </sheetData>
  <mergeCells count="1">
    <mergeCell ref="B2:H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RODOVIÁRIA CAMPO GRANDE</vt:lpstr>
      <vt:lpstr>FRETAMENTO TURÍSTICO</vt:lpstr>
      <vt:lpstr>INTERMUNICIPAL </vt:lpstr>
      <vt:lpstr>INTERESTADUAL E INTERNACIONAL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</dc:creator>
  <cp:lastModifiedBy>Danielle</cp:lastModifiedBy>
  <dcterms:created xsi:type="dcterms:W3CDTF">2022-02-17T14:33:18Z</dcterms:created>
  <dcterms:modified xsi:type="dcterms:W3CDTF">2022-02-17T14:49:49Z</dcterms:modified>
</cp:coreProperties>
</file>